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9320" windowHeight="11640" tabRatio="865"/>
  </bookViews>
  <sheets>
    <sheet name="汇总表" sheetId="15" r:id="rId1"/>
    <sheet name="节水社会建设1863" sheetId="3" r:id="rId2"/>
    <sheet name="中小河流20141" sheetId="4" r:id="rId3"/>
    <sheet name="地下水超采综合治理" sheetId="14" r:id="rId4"/>
    <sheet name="小水库维养4769" sheetId="6" r:id="rId5"/>
    <sheet name="山洪维养947" sheetId="7" r:id="rId6"/>
    <sheet name="山洪防治5141" sheetId="8" r:id="rId7"/>
    <sheet name="饮水工程维养7598" sheetId="9" r:id="rId8"/>
    <sheet name="水土保持建设工程20333" sheetId="10" r:id="rId9"/>
  </sheets>
  <definedNames>
    <definedName name="_xlnm.Print_Titles" localSheetId="1">节水社会建设1863!$1:$3</definedName>
    <definedName name="_xlnm.Print_Titles" localSheetId="6">山洪防治5141!$1:$2</definedName>
    <definedName name="_xlnm.Print_Titles" localSheetId="5">山洪维养947!$1:$4</definedName>
    <definedName name="_xlnm.Print_Titles" localSheetId="4">小水库维养4769!$1:$2</definedName>
    <definedName name="_xlnm.Print_Titles" localSheetId="7">饮水工程维养7598!$2:$4</definedName>
    <definedName name="_xlnm.Print_Titles" localSheetId="2">中小河流20141!$1:$2</definedName>
  </definedNames>
  <calcPr calcId="114210" fullCalcOnLoad="1"/>
</workbook>
</file>

<file path=xl/calcChain.xml><?xml version="1.0" encoding="utf-8"?>
<calcChain xmlns="http://schemas.openxmlformats.org/spreadsheetml/2006/main">
  <c r="B12" i="15"/>
  <c r="B11"/>
  <c r="B10"/>
  <c r="B9"/>
  <c r="B8"/>
  <c r="B6"/>
  <c r="B7"/>
  <c r="B5"/>
  <c r="D3" i="8"/>
  <c r="F3"/>
  <c r="H3"/>
  <c r="J3"/>
  <c r="K3"/>
  <c r="L3"/>
  <c r="C3"/>
  <c r="E3"/>
  <c r="G3"/>
  <c r="I9"/>
  <c r="B9"/>
  <c r="I8"/>
  <c r="B8"/>
  <c r="I7"/>
  <c r="B7"/>
  <c r="I6"/>
  <c r="B6"/>
  <c r="I5"/>
  <c r="B5"/>
  <c r="I4"/>
  <c r="B4"/>
  <c r="I3"/>
  <c r="B3"/>
  <c r="J3" i="4"/>
  <c r="I3"/>
  <c r="G3"/>
  <c r="C35" i="3"/>
  <c r="C32"/>
  <c r="C30"/>
  <c r="C26"/>
  <c r="C23"/>
  <c r="C20"/>
  <c r="C16"/>
  <c r="C14"/>
  <c r="C11"/>
  <c r="C8"/>
  <c r="C4"/>
</calcChain>
</file>

<file path=xl/sharedStrings.xml><?xml version="1.0" encoding="utf-8"?>
<sst xmlns="http://schemas.openxmlformats.org/spreadsheetml/2006/main" count="305" uniqueCount="209">
  <si>
    <t>单位：万元</t>
  </si>
  <si>
    <t>序号</t>
  </si>
  <si>
    <t>项目
所在县</t>
  </si>
  <si>
    <t>小计</t>
  </si>
  <si>
    <t>节水型社会达标建设</t>
  </si>
  <si>
    <t>备注</t>
  </si>
  <si>
    <t>合计</t>
  </si>
  <si>
    <t>2018年占20.57%</t>
  </si>
  <si>
    <t>古交市</t>
  </si>
  <si>
    <t>娄烦县</t>
  </si>
  <si>
    <t>平城区</t>
  </si>
  <si>
    <t>阳高县</t>
  </si>
  <si>
    <t>山阴县</t>
  </si>
  <si>
    <t>应  县</t>
  </si>
  <si>
    <t>忻府区</t>
  </si>
  <si>
    <t>交口县</t>
  </si>
  <si>
    <t>介休市</t>
  </si>
  <si>
    <t>祁  县</t>
  </si>
  <si>
    <t>盂  县</t>
  </si>
  <si>
    <t>潞城区</t>
  </si>
  <si>
    <t>沁水县</t>
  </si>
  <si>
    <t>泽州县</t>
  </si>
  <si>
    <t>高平市</t>
  </si>
  <si>
    <t>阳城县</t>
  </si>
  <si>
    <t>陵川县</t>
  </si>
  <si>
    <t>尧都区</t>
  </si>
  <si>
    <t>乡宁县</t>
  </si>
  <si>
    <t>永济市</t>
  </si>
  <si>
    <t>万荣县</t>
  </si>
  <si>
    <t>闻喜县</t>
  </si>
  <si>
    <t>项目所在县</t>
  </si>
  <si>
    <t>项目名称</t>
  </si>
  <si>
    <t>2020年中央水利发展资金（节水型社会达标建设）建议计划表</t>
  </si>
  <si>
    <t>建议
下达资金</t>
  </si>
  <si>
    <t>主要建设内容</t>
  </si>
  <si>
    <t>目标任务</t>
  </si>
  <si>
    <t>合  计</t>
  </si>
  <si>
    <t>万柏林区</t>
  </si>
  <si>
    <t>节水型社会先进典型</t>
  </si>
  <si>
    <t xml:space="preserve">按照水利部节水型单位的建设标准，开展节水改造和升级，树立学校、服务业节水先进典型 </t>
  </si>
  <si>
    <t>建设1家节水型学校，2所以上节水型服务业载体</t>
  </si>
  <si>
    <t>对照水利部节水达标建设标准要求，完善节水达标工程建设体系，树立行业节水典型，建设节水载体</t>
  </si>
  <si>
    <t>树立2个以上节水载体典型，完成节水达标建设任务</t>
  </si>
  <si>
    <t>2019年已安排部分资金</t>
  </si>
  <si>
    <t>建设1家节水型学校，1所以上节水型服务业载体</t>
  </si>
  <si>
    <t>树立节水型农业示范节水典型，展示农业节水技术</t>
  </si>
  <si>
    <t>建设1个农业节水示范园区</t>
  </si>
  <si>
    <t>阳泉城区</t>
  </si>
  <si>
    <t>对照节水型企业建设标准，提高节水型企业建设标准，树立行业节水标杆</t>
  </si>
  <si>
    <t>建设2家节水企业典型</t>
  </si>
  <si>
    <t>2020年新增县</t>
  </si>
  <si>
    <t xml:space="preserve">按照水利部节水型单位的建设标准，开展节水改造和升级，树立节水示范先进典型 </t>
  </si>
  <si>
    <t>建设2个以上节水示范典型</t>
  </si>
  <si>
    <t>2020年中央水利发展资金（中小河流治理项目）建议计划表</t>
  </si>
  <si>
    <t>是否为国定贫困县</t>
  </si>
  <si>
    <t>所属流域</t>
  </si>
  <si>
    <t>所属七河流域</t>
  </si>
  <si>
    <t>所在河流</t>
  </si>
  <si>
    <t>批复总投资（万元）</t>
  </si>
  <si>
    <t>已下达投资（万元）</t>
  </si>
  <si>
    <t>建议下达计划（万元）</t>
  </si>
  <si>
    <t>河道治理长度（公里）</t>
  </si>
  <si>
    <t>批复防
洪标准</t>
  </si>
  <si>
    <t>黄河流域</t>
  </si>
  <si>
    <t>晋城市（1项）</t>
  </si>
  <si>
    <t>沁水县河沁水段河道治理工程</t>
  </si>
  <si>
    <t>沁河流域</t>
  </si>
  <si>
    <t>沁水县河</t>
  </si>
  <si>
    <t>晋水管函
〔2018〕999号</t>
  </si>
  <si>
    <t xml:space="preserve"> 晋城市（2）</t>
  </si>
  <si>
    <t>2020年中央水利发展资金（小型水库工程维修养护）建议计划表</t>
  </si>
  <si>
    <t>市 县</t>
  </si>
  <si>
    <t>水库名称</t>
  </si>
  <si>
    <t>补助资金
（万元）</t>
  </si>
  <si>
    <t>溢洪道等维修养护。</t>
  </si>
  <si>
    <t xml:space="preserve"> 晋城市（33座）</t>
  </si>
  <si>
    <t>大南沟水库</t>
  </si>
  <si>
    <t>下游坝坡排水沟、下游坝坡、草坡等维修养护。</t>
  </si>
  <si>
    <t>庾能水库</t>
  </si>
  <si>
    <t>坝坡、上坝路、背水坡草坪等维修养护。</t>
  </si>
  <si>
    <t>来村水库</t>
  </si>
  <si>
    <t>山耳东水库</t>
  </si>
  <si>
    <t>背水坡排水棱体、输水洞、大坝等维修养护。</t>
  </si>
  <si>
    <t>冶底水库</t>
  </si>
  <si>
    <t>卧管、横向输水洞等维修养护。</t>
  </si>
  <si>
    <t>刘村水库</t>
  </si>
  <si>
    <t>卧管、管理房等维修养护。</t>
  </si>
  <si>
    <t>寺河水库</t>
  </si>
  <si>
    <t>坝体路面维修养护。</t>
  </si>
  <si>
    <t>圪套水库</t>
  </si>
  <si>
    <t>消力池及输水洞维修养护。</t>
  </si>
  <si>
    <t>长河水库</t>
  </si>
  <si>
    <t>输水洞及坝坡维修养护。</t>
  </si>
  <si>
    <t>明西水库</t>
  </si>
  <si>
    <t>坝顶裂缝沉降、岸坡、管理房等维修养护。</t>
  </si>
  <si>
    <t>东宅水库</t>
  </si>
  <si>
    <t>下游坝坡、输水洞、排水棱体等维修养护。</t>
  </si>
  <si>
    <t>毕家院水库</t>
  </si>
  <si>
    <t>坝顶和坝坡维修养护。</t>
  </si>
  <si>
    <t>秦庄水库</t>
  </si>
  <si>
    <t>坝顶、边墙、溢洪道等维修养护。</t>
  </si>
  <si>
    <t>陈区水库</t>
  </si>
  <si>
    <t>上下游坝坡维修养护。</t>
  </si>
  <si>
    <t>故关水库</t>
  </si>
  <si>
    <t>坝顶、坝坡维修养护。</t>
  </si>
  <si>
    <t>南村水库</t>
  </si>
  <si>
    <t>掌握水库</t>
  </si>
  <si>
    <t>吴庄水库</t>
  </si>
  <si>
    <t>云泉水库</t>
  </si>
  <si>
    <t>坝顶、溢洪道底板、坝坡、管理房等维修养护。</t>
  </si>
  <si>
    <t>河底水库</t>
  </si>
  <si>
    <t>坝顶、堤防、坝坡等维修养护。</t>
  </si>
  <si>
    <t>东仓水库</t>
  </si>
  <si>
    <t>干砌石坝坡维修养护。</t>
  </si>
  <si>
    <t>红卫水库</t>
  </si>
  <si>
    <t>库区左岸护坡、大坝坝后冲坑等维修养护。</t>
  </si>
  <si>
    <t>猪头山水库</t>
  </si>
  <si>
    <t>防浪墙、上游坝坡、下游坝坡排水沟等维修养护。</t>
  </si>
  <si>
    <t>汇源水库</t>
  </si>
  <si>
    <t>管理房维修养护。</t>
  </si>
  <si>
    <t>窄相水库</t>
  </si>
  <si>
    <t>进站道路维修养护。</t>
  </si>
  <si>
    <t>台北水库</t>
  </si>
  <si>
    <t>大坝取水廊道和非溢流段维修养护。</t>
  </si>
  <si>
    <t>浙水水库</t>
  </si>
  <si>
    <t>库区左岸和坝顶防护栏维修养护。</t>
  </si>
  <si>
    <t>东双脑水库</t>
  </si>
  <si>
    <t>管理房和坝顶防浪墙维修工养护。</t>
  </si>
  <si>
    <t>小磨河水库</t>
  </si>
  <si>
    <t>机电设备和溢洪道边墙维修养护。</t>
  </si>
  <si>
    <t>山后水库</t>
  </si>
  <si>
    <t>上坝道路、下游坝坡维修养护。</t>
  </si>
  <si>
    <t>安阳水库</t>
  </si>
  <si>
    <t>坝顶道路、溢洪道挡墙、防浪墙等维修养护。</t>
  </si>
  <si>
    <t>山泽水库</t>
  </si>
  <si>
    <t>管理房及防汛物资库房、下游坝坡排水沟、坝顶及交通桥、溢洪道消力池、下游坝坡平整及草皮等维修养护。</t>
  </si>
  <si>
    <t>蒲峪水库</t>
  </si>
  <si>
    <t>坝顶和卧管输水洞维修养护。</t>
  </si>
  <si>
    <t>2020年中央水利发展资金（山洪灾害防治维护）建议计划表</t>
  </si>
  <si>
    <t>主要维护内容</t>
  </si>
  <si>
    <t>贫困县
性质</t>
  </si>
  <si>
    <t>自动监测站点数（个）</t>
  </si>
  <si>
    <t>简易监测站点数（个）</t>
  </si>
  <si>
    <t>预警设备设施数（套）</t>
  </si>
  <si>
    <t>监测预警平台数（个）</t>
  </si>
  <si>
    <t>省定县</t>
  </si>
  <si>
    <t xml:space="preserve">  晋城市（2）</t>
  </si>
  <si>
    <t>2020年中央水利发展资金（山洪灾害防治项目）建议计划表</t>
  </si>
  <si>
    <t>建议
下达计划</t>
  </si>
  <si>
    <t>山洪灾害防治监测预警系统提升（监测站点更新改造）</t>
  </si>
  <si>
    <t>山洪灾害
监测站点
更新改造
（万元）</t>
  </si>
  <si>
    <t>17县预警指标检验复核
（10万元/县)</t>
  </si>
  <si>
    <t>110县群测群防体系建设
（5万元/县）</t>
  </si>
  <si>
    <t>4条重点山洪沟
防洪治理
（950万元/县）</t>
  </si>
  <si>
    <t>省级监测
预警平台
升级完善</t>
  </si>
  <si>
    <t>成果集成
挖掘分析
拓展应用</t>
  </si>
  <si>
    <t>晋城市（5县）</t>
  </si>
  <si>
    <t>城区</t>
  </si>
  <si>
    <t>2020年中央水利发展资金（农村饮水工程维修养护）
建议计划表</t>
  </si>
  <si>
    <t>建议下达计划
（万元）</t>
  </si>
  <si>
    <t>绩效目标</t>
  </si>
  <si>
    <t>其中：贫困县</t>
  </si>
  <si>
    <t>维修养护工程
数量（处）</t>
  </si>
  <si>
    <t>覆盖服务人口
（人）</t>
  </si>
  <si>
    <t xml:space="preserve"> 晋城市（6县）</t>
  </si>
  <si>
    <t xml:space="preserve">城  区 </t>
  </si>
  <si>
    <t>2020年中央水利发展资金（水土保持工程建设）
建议计划表</t>
  </si>
  <si>
    <t>建议下达投资（万元）</t>
  </si>
  <si>
    <r>
      <rPr>
        <sz val="10"/>
        <rFont val="黑体"/>
        <charset val="134"/>
      </rPr>
      <t>治理面积（km</t>
    </r>
    <r>
      <rPr>
        <vertAlign val="superscript"/>
        <sz val="10"/>
        <rFont val="黑体"/>
        <charset val="134"/>
      </rPr>
      <t>2</t>
    </r>
    <r>
      <rPr>
        <sz val="10"/>
        <rFont val="黑体"/>
        <charset val="134"/>
      </rPr>
      <t>）</t>
    </r>
  </si>
  <si>
    <t>晋城市</t>
    <phoneticPr fontId="24" type="noConversion"/>
  </si>
  <si>
    <t>否</t>
    <phoneticPr fontId="24" type="noConversion"/>
  </si>
  <si>
    <t>中央水利发展资金（地下水超采综合治理）建议计划表</t>
    <phoneticPr fontId="9" type="noConversion"/>
  </si>
  <si>
    <t>单位：万元</t>
    <phoneticPr fontId="9" type="noConversion"/>
  </si>
  <si>
    <t>项目实施县</t>
    <phoneticPr fontId="9" type="noConversion"/>
  </si>
  <si>
    <t>项目名称</t>
    <phoneticPr fontId="9" type="noConversion"/>
  </si>
  <si>
    <t>批复总投资</t>
    <phoneticPr fontId="9" type="noConversion"/>
  </si>
  <si>
    <t>工程部分</t>
    <phoneticPr fontId="9" type="noConversion"/>
  </si>
  <si>
    <t>本次下达投资</t>
    <phoneticPr fontId="9" type="noConversion"/>
  </si>
  <si>
    <t>备注</t>
    <phoneticPr fontId="9" type="noConversion"/>
  </si>
  <si>
    <t>晋城市</t>
    <phoneticPr fontId="9" type="noConversion"/>
  </si>
  <si>
    <t>合计</t>
    <phoneticPr fontId="9" type="noConversion"/>
  </si>
  <si>
    <t>市直</t>
    <phoneticPr fontId="9" type="noConversion"/>
  </si>
  <si>
    <t>晋城市郭壁水源置换工程</t>
    <phoneticPr fontId="9" type="noConversion"/>
  </si>
  <si>
    <t>项目由晋城市水务郭壁供水有限公司负责实施。</t>
    <phoneticPr fontId="9" type="noConversion"/>
  </si>
  <si>
    <t>高平市</t>
    <phoneticPr fontId="9" type="noConversion"/>
  </si>
  <si>
    <t>高平市南线水源置换工程</t>
    <phoneticPr fontId="9" type="noConversion"/>
  </si>
  <si>
    <t>第1页，共1页</t>
    <phoneticPr fontId="9" type="noConversion"/>
  </si>
  <si>
    <t>单位：万元</t>
    <phoneticPr fontId="9" type="noConversion"/>
  </si>
  <si>
    <t>小计</t>
    <phoneticPr fontId="9" type="noConversion"/>
  </si>
  <si>
    <t>山洪灾害防治</t>
    <phoneticPr fontId="9" type="noConversion"/>
  </si>
  <si>
    <t>市直</t>
    <phoneticPr fontId="9" type="noConversion"/>
  </si>
  <si>
    <t>沁水县</t>
    <phoneticPr fontId="9" type="noConversion"/>
  </si>
  <si>
    <t>城区</t>
    <phoneticPr fontId="9" type="noConversion"/>
  </si>
  <si>
    <t>泽州县</t>
    <phoneticPr fontId="9" type="noConversion"/>
  </si>
  <si>
    <t>高平市</t>
    <phoneticPr fontId="9" type="noConversion"/>
  </si>
  <si>
    <t>阳城县</t>
    <phoneticPr fontId="9" type="noConversion"/>
  </si>
  <si>
    <t>陵川县</t>
    <phoneticPr fontId="9" type="noConversion"/>
  </si>
  <si>
    <t>项目所在县</t>
    <phoneticPr fontId="9" type="noConversion"/>
  </si>
  <si>
    <t>晋城市合计</t>
    <phoneticPr fontId="9" type="noConversion"/>
  </si>
  <si>
    <t>地下水超采综合治理</t>
    <phoneticPr fontId="9" type="noConversion"/>
  </si>
  <si>
    <t>中型灌溉节水改造</t>
    <phoneticPr fontId="9" type="noConversion"/>
  </si>
  <si>
    <t>农村饮水工程维修养护</t>
    <phoneticPr fontId="9" type="noConversion"/>
  </si>
  <si>
    <t>农业水价综合改革项目</t>
    <phoneticPr fontId="9" type="noConversion"/>
  </si>
  <si>
    <t>国家水土保持重点建设工程</t>
    <phoneticPr fontId="9" type="noConversion"/>
  </si>
  <si>
    <t>小型水库工程设施维修养护</t>
    <phoneticPr fontId="9" type="noConversion"/>
  </si>
  <si>
    <t>山洪沟治理</t>
    <phoneticPr fontId="9" type="noConversion"/>
  </si>
  <si>
    <t>山洪灾害防治设施维修养护</t>
    <phoneticPr fontId="9" type="noConversion"/>
  </si>
  <si>
    <t>2021年中央水利发展资金第一批投资计划表</t>
    <phoneticPr fontId="9" type="noConversion"/>
  </si>
  <si>
    <t>附件1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</si>
</sst>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.0"/>
    <numFmt numFmtId="177" formatCode="0_ "/>
  </numFmts>
  <fonts count="28">
    <font>
      <sz val="11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0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黑体"/>
      <charset val="134"/>
    </font>
    <font>
      <sz val="12"/>
      <name val="黑体"/>
      <charset val="134"/>
    </font>
    <font>
      <sz val="9"/>
      <name val="宋体"/>
      <charset val="134"/>
    </font>
    <font>
      <sz val="12"/>
      <name val="仿宋_GB2312"/>
      <family val="3"/>
      <charset val="134"/>
    </font>
    <font>
      <sz val="11"/>
      <color indexed="8"/>
      <name val="宋体"/>
      <charset val="134"/>
    </font>
    <font>
      <sz val="16"/>
      <color indexed="8"/>
      <name val="黑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黑体"/>
      <charset val="134"/>
    </font>
    <font>
      <sz val="10"/>
      <color indexed="8"/>
      <name val="黑体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方正小标宋简体"/>
      <charset val="134"/>
    </font>
    <font>
      <sz val="11"/>
      <color indexed="8"/>
      <name val="宋体"/>
      <charset val="134"/>
    </font>
    <font>
      <vertAlign val="superscript"/>
      <sz val="10"/>
      <name val="黑体"/>
      <charset val="134"/>
    </font>
    <font>
      <sz val="10"/>
      <name val="黑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20"/>
      <name val="宋体"/>
      <charset val="134"/>
    </font>
    <font>
      <b/>
      <sz val="18"/>
      <name val="黑体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2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0" fontId="9" fillId="0" borderId="0">
      <protection locked="0"/>
    </xf>
  </cellStyleXfs>
  <cellXfs count="13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8" fillId="0" borderId="0" xfId="4" applyFont="1" applyAlignment="1" applyProtection="1">
      <alignment vertical="center"/>
    </xf>
    <xf numFmtId="0" fontId="0" fillId="0" borderId="0" xfId="0" applyFont="1">
      <alignment vertical="center"/>
    </xf>
    <xf numFmtId="0" fontId="9" fillId="0" borderId="0" xfId="4" applyFont="1" applyAlignment="1" applyProtection="1">
      <alignment vertical="center"/>
    </xf>
    <xf numFmtId="0" fontId="1" fillId="0" borderId="0" xfId="4" applyFont="1" applyAlignment="1" applyProtection="1">
      <alignment vertical="center"/>
    </xf>
    <xf numFmtId="0" fontId="3" fillId="0" borderId="1" xfId="4" applyFont="1" applyBorder="1" applyAlignment="1" applyProtection="1">
      <alignment horizontal="center" vertical="center" wrapText="1"/>
    </xf>
    <xf numFmtId="0" fontId="3" fillId="0" borderId="1" xfId="4" applyNumberFormat="1" applyFont="1" applyFill="1" applyBorder="1" applyAlignment="1" applyProtection="1">
      <alignment horizontal="center" vertical="center" wrapText="1"/>
    </xf>
    <xf numFmtId="0" fontId="5" fillId="0" borderId="1" xfId="4" applyNumberFormat="1" applyFont="1" applyFill="1" applyBorder="1" applyAlignment="1" applyProtection="1">
      <alignment horizontal="center" vertical="center" wrapText="1"/>
    </xf>
    <xf numFmtId="176" fontId="5" fillId="0" borderId="1" xfId="4" applyNumberFormat="1" applyFont="1" applyFill="1" applyBorder="1" applyAlignment="1" applyProtection="1">
      <alignment horizontal="center" vertical="center" wrapText="1"/>
    </xf>
    <xf numFmtId="0" fontId="5" fillId="0" borderId="1" xfId="4" applyFont="1" applyBorder="1" applyAlignment="1" applyProtection="1">
      <alignment horizontal="center" vertical="center"/>
    </xf>
    <xf numFmtId="176" fontId="5" fillId="0" borderId="1" xfId="4" applyNumberFormat="1" applyFont="1" applyBorder="1" applyAlignment="1" applyProtection="1">
      <alignment horizontal="center" vertical="center"/>
    </xf>
    <xf numFmtId="0" fontId="5" fillId="0" borderId="1" xfId="4" applyFont="1" applyBorder="1" applyAlignment="1" applyProtection="1">
      <alignment horizontal="center" vertical="center" wrapText="1"/>
    </xf>
    <xf numFmtId="0" fontId="1" fillId="0" borderId="0" xfId="4" applyFont="1" applyAlignment="1" applyProtection="1">
      <alignment horizontal="center" vertical="center"/>
    </xf>
    <xf numFmtId="0" fontId="8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0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5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1" xfId="6" applyFont="1" applyBorder="1" applyAlignment="1" applyProtection="1">
      <alignment horizontal="center" vertical="center" wrapText="1"/>
    </xf>
    <xf numFmtId="0" fontId="16" fillId="0" borderId="1" xfId="6" applyFont="1" applyBorder="1" applyAlignment="1" applyProtection="1">
      <alignment horizontal="center" vertical="center" wrapText="1"/>
    </xf>
    <xf numFmtId="0" fontId="13" fillId="0" borderId="1" xfId="6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5" fillId="0" borderId="0" xfId="0" applyFont="1" applyFill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77" fontId="1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77" fontId="18" fillId="0" borderId="1" xfId="3" applyNumberFormat="1" applyFont="1" applyFill="1" applyBorder="1" applyAlignment="1" applyProtection="1">
      <alignment horizontal="center" vertical="center" wrapText="1"/>
    </xf>
    <xf numFmtId="0" fontId="13" fillId="0" borderId="1" xfId="2" applyFont="1" applyBorder="1" applyAlignment="1" applyProtection="1">
      <alignment horizontal="center" vertical="center" wrapText="1"/>
    </xf>
    <xf numFmtId="177" fontId="19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</xf>
    <xf numFmtId="177" fontId="18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13" fillId="0" borderId="1" xfId="2" applyFont="1" applyFill="1" applyBorder="1" applyAlignment="1" applyProtection="1">
      <alignment horizontal="left" vertical="top" wrapText="1"/>
    </xf>
    <xf numFmtId="0" fontId="5" fillId="0" borderId="1" xfId="2" applyFont="1" applyFill="1" applyBorder="1" applyAlignment="1" applyProtection="1">
      <alignment horizontal="left" vertical="center" wrapText="1"/>
    </xf>
    <xf numFmtId="0" fontId="13" fillId="0" borderId="1" xfId="2" applyFont="1" applyBorder="1" applyAlignment="1" applyProtection="1">
      <alignment horizontal="left" vertical="center" wrapText="1"/>
    </xf>
    <xf numFmtId="0" fontId="5" fillId="0" borderId="1" xfId="3" applyFont="1" applyFill="1" applyBorder="1" applyAlignment="1" applyProtection="1">
      <alignment horizontal="left" vertical="center" wrapText="1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3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/>
    <xf numFmtId="0" fontId="11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14" fillId="0" borderId="2" xfId="0" applyNumberFormat="1" applyFont="1" applyFill="1" applyBorder="1" applyAlignment="1">
      <alignment vertical="center" wrapText="1"/>
    </xf>
    <xf numFmtId="0" fontId="14" fillId="0" borderId="5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1" fillId="0" borderId="0" xfId="5">
      <alignment vertical="center"/>
    </xf>
    <xf numFmtId="0" fontId="26" fillId="0" borderId="0" xfId="5" applyFont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5" fillId="0" borderId="1" xfId="5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6" fillId="0" borderId="2" xfId="6" applyFont="1" applyBorder="1" applyAlignment="1" applyProtection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5" fillId="0" borderId="2" xfId="4" applyFont="1" applyBorder="1" applyAlignment="1" applyProtection="1">
      <alignment horizontal="center" vertical="center" wrapText="1"/>
    </xf>
    <xf numFmtId="0" fontId="27" fillId="0" borderId="0" xfId="5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 wrapText="1"/>
    </xf>
    <xf numFmtId="0" fontId="1" fillId="0" borderId="0" xfId="5" applyFont="1">
      <alignment vertical="center"/>
    </xf>
    <xf numFmtId="0" fontId="27" fillId="0" borderId="0" xfId="5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2" fillId="0" borderId="7" xfId="2" applyFont="1" applyFill="1" applyBorder="1" applyAlignment="1" applyProtection="1">
      <alignment horizontal="center" vertical="center" wrapText="1"/>
    </xf>
    <xf numFmtId="0" fontId="25" fillId="0" borderId="0" xfId="5" applyFont="1" applyAlignment="1">
      <alignment horizontal="center" vertical="center"/>
    </xf>
    <xf numFmtId="0" fontId="1" fillId="0" borderId="0" xfId="5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3" applyFont="1" applyFill="1" applyBorder="1" applyAlignment="1" applyProtection="1">
      <alignment horizontal="center" vertical="center" wrapText="1"/>
    </xf>
    <xf numFmtId="0" fontId="18" fillId="0" borderId="9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1" xfId="6" applyFont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3" fillId="0" borderId="0" xfId="6" applyNumberFormat="1" applyFont="1" applyBorder="1" applyAlignment="1" applyProtection="1">
      <alignment horizontal="right" vertical="center"/>
    </xf>
    <xf numFmtId="0" fontId="12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7" xfId="4" applyFont="1" applyBorder="1" applyAlignment="1" applyProtection="1">
      <alignment horizontal="center" vertical="center" wrapText="1"/>
    </xf>
  </cellXfs>
  <cellStyles count="7">
    <cellStyle name="0,0_x000d__x000a_NA_x000d__x000a_" xfId="1"/>
    <cellStyle name="常规" xfId="0" builtinId="0"/>
    <cellStyle name="常规 2" xfId="2"/>
    <cellStyle name="常规 3" xfId="3"/>
    <cellStyle name="常规 3 2" xfId="4"/>
    <cellStyle name="常规_2020年中央水利发展资金第一批投资计划表" xfId="5"/>
    <cellStyle name="常规_Sheet1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12"/>
  <sheetViews>
    <sheetView tabSelected="1" workbookViewId="0"/>
  </sheetViews>
  <sheetFormatPr defaultRowHeight="14.25"/>
  <cols>
    <col min="1" max="2" width="11.125" style="84" customWidth="1"/>
    <col min="3" max="11" width="10.625" style="84" customWidth="1"/>
    <col min="12" max="16384" width="9" style="84"/>
  </cols>
  <sheetData>
    <row r="1" spans="1:11">
      <c r="A1" s="98" t="s">
        <v>208</v>
      </c>
    </row>
    <row r="2" spans="1:11" ht="56.25" customHeight="1">
      <c r="A2" s="99" t="s">
        <v>207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8.7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6" t="s">
        <v>187</v>
      </c>
    </row>
    <row r="4" spans="1:11" ht="60.75" customHeight="1">
      <c r="A4" s="97" t="s">
        <v>197</v>
      </c>
      <c r="B4" s="97" t="s">
        <v>188</v>
      </c>
      <c r="C4" s="97" t="s">
        <v>199</v>
      </c>
      <c r="D4" s="97" t="s">
        <v>200</v>
      </c>
      <c r="E4" s="97" t="s">
        <v>201</v>
      </c>
      <c r="F4" s="97" t="s">
        <v>202</v>
      </c>
      <c r="G4" s="97" t="s">
        <v>203</v>
      </c>
      <c r="H4" s="97" t="s">
        <v>204</v>
      </c>
      <c r="I4" s="97" t="s">
        <v>189</v>
      </c>
      <c r="J4" s="97" t="s">
        <v>205</v>
      </c>
      <c r="K4" s="97" t="s">
        <v>206</v>
      </c>
    </row>
    <row r="5" spans="1:11" ht="26.25" customHeight="1">
      <c r="A5" s="88" t="s">
        <v>198</v>
      </c>
      <c r="B5" s="88">
        <f>C5+D5+E5+F5+G5+H5+I5+J5+K5</f>
        <v>7626.4</v>
      </c>
      <c r="C5" s="88">
        <v>2900</v>
      </c>
      <c r="D5" s="88">
        <v>624</v>
      </c>
      <c r="E5" s="88">
        <v>525</v>
      </c>
      <c r="F5" s="88">
        <v>73</v>
      </c>
      <c r="G5" s="88">
        <v>2000</v>
      </c>
      <c r="H5" s="88">
        <v>834</v>
      </c>
      <c r="I5" s="88">
        <v>14.4</v>
      </c>
      <c r="J5" s="88">
        <v>600</v>
      </c>
      <c r="K5" s="88">
        <v>56</v>
      </c>
    </row>
    <row r="6" spans="1:11" ht="26.25" customHeight="1">
      <c r="A6" s="88" t="s">
        <v>190</v>
      </c>
      <c r="B6" s="88">
        <f>C6+D6+E6+F6+G6+H6+I6+J6+K6</f>
        <v>8</v>
      </c>
      <c r="C6" s="88"/>
      <c r="D6" s="88"/>
      <c r="E6" s="88"/>
      <c r="F6" s="88"/>
      <c r="G6" s="88"/>
      <c r="H6" s="88"/>
      <c r="I6" s="88"/>
      <c r="J6" s="88"/>
      <c r="K6" s="88">
        <v>8</v>
      </c>
    </row>
    <row r="7" spans="1:11" ht="26.25" customHeight="1">
      <c r="A7" s="88" t="s">
        <v>191</v>
      </c>
      <c r="B7" s="88">
        <f>C7+D7+E7+F7+G7+H7+I7+J7+K7</f>
        <v>604.4</v>
      </c>
      <c r="C7" s="88"/>
      <c r="D7" s="88"/>
      <c r="E7" s="88">
        <v>49</v>
      </c>
      <c r="F7" s="88">
        <v>10</v>
      </c>
      <c r="G7" s="88">
        <v>500</v>
      </c>
      <c r="H7" s="88">
        <v>35</v>
      </c>
      <c r="I7" s="88">
        <v>2.4</v>
      </c>
      <c r="J7" s="88"/>
      <c r="K7" s="88">
        <v>8</v>
      </c>
    </row>
    <row r="8" spans="1:11" ht="26.25" customHeight="1">
      <c r="A8" s="88" t="s">
        <v>192</v>
      </c>
      <c r="B8" s="88">
        <f>C8+E8+F8+G8+H8+I8+J8+K8</f>
        <v>53.4</v>
      </c>
      <c r="C8" s="88"/>
      <c r="D8" s="88"/>
      <c r="E8" s="88">
        <v>23</v>
      </c>
      <c r="F8" s="88"/>
      <c r="G8" s="88"/>
      <c r="H8" s="88">
        <v>20</v>
      </c>
      <c r="I8" s="88">
        <v>2.4</v>
      </c>
      <c r="J8" s="88"/>
      <c r="K8" s="88">
        <v>8</v>
      </c>
    </row>
    <row r="9" spans="1:11" ht="26.25" customHeight="1">
      <c r="A9" s="88" t="s">
        <v>193</v>
      </c>
      <c r="B9" s="88">
        <f>C9+D9+E9+F9+G9+H9+I9+J9+K9</f>
        <v>956.4</v>
      </c>
      <c r="C9" s="88"/>
      <c r="D9" s="88"/>
      <c r="E9" s="88">
        <v>133</v>
      </c>
      <c r="F9" s="88"/>
      <c r="G9" s="88">
        <v>500</v>
      </c>
      <c r="H9" s="88">
        <v>313</v>
      </c>
      <c r="I9" s="88">
        <v>2.4</v>
      </c>
      <c r="J9" s="88"/>
      <c r="K9" s="88">
        <v>8</v>
      </c>
    </row>
    <row r="10" spans="1:11" ht="26.25" customHeight="1">
      <c r="A10" s="88" t="s">
        <v>194</v>
      </c>
      <c r="B10" s="88">
        <f>C10+D10+E10+F10+G10+H10+I10+J10+K10</f>
        <v>3200.4</v>
      </c>
      <c r="C10" s="88">
        <v>2900</v>
      </c>
      <c r="D10" s="88"/>
      <c r="E10" s="88">
        <v>138</v>
      </c>
      <c r="F10" s="88">
        <v>12</v>
      </c>
      <c r="G10" s="88"/>
      <c r="H10" s="88">
        <v>140</v>
      </c>
      <c r="I10" s="88">
        <v>2.4</v>
      </c>
      <c r="J10" s="88"/>
      <c r="K10" s="88">
        <v>8</v>
      </c>
    </row>
    <row r="11" spans="1:11" ht="26.25" customHeight="1">
      <c r="A11" s="88" t="s">
        <v>195</v>
      </c>
      <c r="B11" s="88">
        <f>C11+D11+E11+F11+G11+H11+I11+J11+K11</f>
        <v>2544.4</v>
      </c>
      <c r="C11" s="88"/>
      <c r="D11" s="88">
        <v>624</v>
      </c>
      <c r="E11" s="88">
        <v>104</v>
      </c>
      <c r="F11" s="88">
        <v>51</v>
      </c>
      <c r="G11" s="88">
        <v>1000</v>
      </c>
      <c r="H11" s="88">
        <v>155</v>
      </c>
      <c r="I11" s="88">
        <v>2.4</v>
      </c>
      <c r="J11" s="88">
        <v>600</v>
      </c>
      <c r="K11" s="88">
        <v>8</v>
      </c>
    </row>
    <row r="12" spans="1:11" ht="26.25" customHeight="1">
      <c r="A12" s="88" t="s">
        <v>196</v>
      </c>
      <c r="B12" s="88">
        <f>C12+D12+E12+F12+G12+H12+I12+J12+K12</f>
        <v>259.39999999999998</v>
      </c>
      <c r="C12" s="88"/>
      <c r="D12" s="88"/>
      <c r="E12" s="88">
        <v>78</v>
      </c>
      <c r="F12" s="88"/>
      <c r="G12" s="88"/>
      <c r="H12" s="88">
        <v>171</v>
      </c>
      <c r="I12" s="88">
        <v>2.4</v>
      </c>
      <c r="J12" s="88"/>
      <c r="K12" s="88">
        <v>8</v>
      </c>
    </row>
  </sheetData>
  <mergeCells count="1">
    <mergeCell ref="A2:K2"/>
  </mergeCells>
  <phoneticPr fontId="9" type="noConversion"/>
  <printOptions horizontalCentered="1"/>
  <pageMargins left="0.9055118110236221" right="0.74803149606299213" top="0.98425196850393704" bottom="0.98425196850393704" header="0.51181102362204722" footer="0.51181102362204722"/>
  <pageSetup paperSize="9" orientation="landscape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P151"/>
  <sheetViews>
    <sheetView workbookViewId="0">
      <selection activeCell="O139" sqref="O139"/>
    </sheetView>
  </sheetViews>
  <sheetFormatPr defaultColWidth="8.875" defaultRowHeight="13.5"/>
  <cols>
    <col min="1" max="1" width="8" style="73" customWidth="1"/>
    <col min="2" max="2" width="16.875" style="73" customWidth="1"/>
    <col min="3" max="3" width="9" style="74" customWidth="1"/>
    <col min="4" max="4" width="51.375" style="73" customWidth="1"/>
    <col min="5" max="5" width="26.375" style="73" customWidth="1"/>
    <col min="6" max="6" width="12.25" style="75" customWidth="1"/>
    <col min="7" max="7" width="8.875" style="66" customWidth="1"/>
    <col min="8" max="16384" width="8.875" style="66"/>
  </cols>
  <sheetData>
    <row r="1" spans="1:16" s="72" customFormat="1" ht="24.95" customHeight="1">
      <c r="A1" s="100" t="s">
        <v>32</v>
      </c>
      <c r="B1" s="100"/>
      <c r="C1" s="100"/>
      <c r="D1" s="100"/>
      <c r="E1" s="100"/>
      <c r="F1" s="100"/>
    </row>
    <row r="2" spans="1:16" s="72" customFormat="1" ht="18" customHeight="1">
      <c r="A2" s="76"/>
      <c r="B2" s="76"/>
      <c r="C2" s="77"/>
      <c r="D2" s="77"/>
      <c r="E2" s="77"/>
      <c r="F2" s="79" t="s">
        <v>0</v>
      </c>
    </row>
    <row r="3" spans="1:16" s="72" customFormat="1" ht="33" customHeight="1">
      <c r="A3" s="32" t="s">
        <v>2</v>
      </c>
      <c r="B3" s="32" t="s">
        <v>31</v>
      </c>
      <c r="C3" s="32" t="s">
        <v>33</v>
      </c>
      <c r="D3" s="32" t="s">
        <v>34</v>
      </c>
      <c r="E3" s="32" t="s">
        <v>35</v>
      </c>
      <c r="F3" s="32" t="s">
        <v>5</v>
      </c>
    </row>
    <row r="4" spans="1:16" s="72" customFormat="1" ht="17.100000000000001" hidden="1" customHeight="1">
      <c r="A4" s="82"/>
      <c r="B4" s="34" t="s">
        <v>36</v>
      </c>
      <c r="C4" s="34">
        <f>SUM(C5:C7)</f>
        <v>263</v>
      </c>
      <c r="D4" s="55"/>
      <c r="E4" s="55"/>
      <c r="F4" s="32"/>
    </row>
    <row r="5" spans="1:16" ht="27" hidden="1" customHeight="1">
      <c r="A5" s="78" t="s">
        <v>37</v>
      </c>
      <c r="B5" s="34" t="s">
        <v>36</v>
      </c>
      <c r="C5" s="32">
        <v>120</v>
      </c>
      <c r="D5" s="55" t="s">
        <v>39</v>
      </c>
      <c r="E5" s="55" t="s">
        <v>40</v>
      </c>
      <c r="F5" s="80"/>
    </row>
    <row r="6" spans="1:16" ht="27" hidden="1" customHeight="1">
      <c r="A6" s="78" t="s">
        <v>9</v>
      </c>
      <c r="B6" s="34" t="s">
        <v>36</v>
      </c>
      <c r="C6" s="32">
        <v>80</v>
      </c>
      <c r="D6" s="55" t="s">
        <v>41</v>
      </c>
      <c r="E6" s="55" t="s">
        <v>42</v>
      </c>
      <c r="F6" s="80"/>
      <c r="P6" s="66" t="s">
        <v>7</v>
      </c>
    </row>
    <row r="7" spans="1:16" ht="27" hidden="1" customHeight="1">
      <c r="A7" s="78" t="s">
        <v>8</v>
      </c>
      <c r="B7" s="34" t="s">
        <v>36</v>
      </c>
      <c r="C7" s="32">
        <v>63</v>
      </c>
      <c r="D7" s="55" t="s">
        <v>41</v>
      </c>
      <c r="E7" s="55" t="s">
        <v>42</v>
      </c>
      <c r="F7" s="80" t="s">
        <v>43</v>
      </c>
    </row>
    <row r="8" spans="1:16" s="72" customFormat="1" ht="17.100000000000001" hidden="1" customHeight="1">
      <c r="A8" s="82"/>
      <c r="B8" s="34" t="s">
        <v>36</v>
      </c>
      <c r="C8" s="34">
        <f>SUM(C9:C10)</f>
        <v>140</v>
      </c>
      <c r="D8" s="55"/>
      <c r="E8" s="55"/>
      <c r="F8" s="32"/>
    </row>
    <row r="9" spans="1:16" ht="27" hidden="1" customHeight="1">
      <c r="A9" s="78" t="s">
        <v>10</v>
      </c>
      <c r="B9" s="34" t="s">
        <v>36</v>
      </c>
      <c r="C9" s="32">
        <v>60</v>
      </c>
      <c r="D9" s="55" t="s">
        <v>39</v>
      </c>
      <c r="E9" s="55" t="s">
        <v>44</v>
      </c>
      <c r="F9" s="80"/>
    </row>
    <row r="10" spans="1:16" ht="27" hidden="1" customHeight="1">
      <c r="A10" s="78" t="s">
        <v>11</v>
      </c>
      <c r="B10" s="34" t="s">
        <v>36</v>
      </c>
      <c r="C10" s="32">
        <v>80</v>
      </c>
      <c r="D10" s="55" t="s">
        <v>41</v>
      </c>
      <c r="E10" s="55" t="s">
        <v>42</v>
      </c>
      <c r="F10" s="80"/>
    </row>
    <row r="11" spans="1:16" s="72" customFormat="1" ht="17.100000000000001" hidden="1" customHeight="1">
      <c r="A11" s="82"/>
      <c r="B11" s="34" t="s">
        <v>36</v>
      </c>
      <c r="C11" s="34">
        <f>SUM(C12:C13)</f>
        <v>180</v>
      </c>
      <c r="D11" s="55"/>
      <c r="E11" s="55"/>
      <c r="F11" s="32"/>
    </row>
    <row r="12" spans="1:16" ht="27" hidden="1" customHeight="1">
      <c r="A12" s="78" t="s">
        <v>18</v>
      </c>
      <c r="B12" s="34" t="s">
        <v>36</v>
      </c>
      <c r="C12" s="32">
        <v>100</v>
      </c>
      <c r="D12" s="55" t="s">
        <v>45</v>
      </c>
      <c r="E12" s="55" t="s">
        <v>46</v>
      </c>
      <c r="F12" s="80"/>
    </row>
    <row r="13" spans="1:16" ht="27" hidden="1" customHeight="1">
      <c r="A13" s="78" t="s">
        <v>47</v>
      </c>
      <c r="B13" s="34" t="s">
        <v>36</v>
      </c>
      <c r="C13" s="32">
        <v>80</v>
      </c>
      <c r="D13" s="55" t="s">
        <v>41</v>
      </c>
      <c r="E13" s="55" t="s">
        <v>42</v>
      </c>
      <c r="F13" s="80"/>
    </row>
    <row r="14" spans="1:16" s="72" customFormat="1" ht="17.100000000000001" hidden="1" customHeight="1">
      <c r="A14" s="82"/>
      <c r="B14" s="34" t="s">
        <v>36</v>
      </c>
      <c r="C14" s="34">
        <f>C15</f>
        <v>60</v>
      </c>
      <c r="D14" s="55"/>
      <c r="E14" s="55"/>
      <c r="F14" s="32"/>
    </row>
    <row r="15" spans="1:16" ht="27" hidden="1" customHeight="1">
      <c r="A15" s="78" t="s">
        <v>19</v>
      </c>
      <c r="B15" s="34" t="s">
        <v>36</v>
      </c>
      <c r="C15" s="32">
        <v>60</v>
      </c>
      <c r="D15" s="55" t="s">
        <v>41</v>
      </c>
      <c r="E15" s="55" t="s">
        <v>42</v>
      </c>
      <c r="F15" s="80" t="s">
        <v>43</v>
      </c>
    </row>
    <row r="16" spans="1:16" s="72" customFormat="1" ht="17.100000000000001" customHeight="1">
      <c r="A16" s="81" t="s">
        <v>169</v>
      </c>
      <c r="B16" s="34" t="s">
        <v>36</v>
      </c>
      <c r="C16" s="34">
        <f>SUM(C17:C19)</f>
        <v>280</v>
      </c>
      <c r="D16" s="55"/>
      <c r="E16" s="55"/>
      <c r="F16" s="32"/>
    </row>
    <row r="17" spans="1:6" ht="27" customHeight="1">
      <c r="A17" s="78" t="s">
        <v>23</v>
      </c>
      <c r="B17" s="32" t="s">
        <v>38</v>
      </c>
      <c r="C17" s="32">
        <v>120</v>
      </c>
      <c r="D17" s="55" t="s">
        <v>45</v>
      </c>
      <c r="E17" s="55" t="s">
        <v>46</v>
      </c>
      <c r="F17" s="80"/>
    </row>
    <row r="18" spans="1:6" ht="27" customHeight="1">
      <c r="A18" s="78" t="s">
        <v>20</v>
      </c>
      <c r="B18" s="32" t="s">
        <v>4</v>
      </c>
      <c r="C18" s="32">
        <v>80</v>
      </c>
      <c r="D18" s="55" t="s">
        <v>41</v>
      </c>
      <c r="E18" s="55" t="s">
        <v>42</v>
      </c>
      <c r="F18" s="80"/>
    </row>
    <row r="19" spans="1:6" ht="27" customHeight="1">
      <c r="A19" s="78" t="s">
        <v>24</v>
      </c>
      <c r="B19" s="32" t="s">
        <v>4</v>
      </c>
      <c r="C19" s="32">
        <v>80</v>
      </c>
      <c r="D19" s="55" t="s">
        <v>41</v>
      </c>
      <c r="E19" s="55" t="s">
        <v>42</v>
      </c>
      <c r="F19" s="80"/>
    </row>
    <row r="20" spans="1:6" s="72" customFormat="1" ht="17.100000000000001" hidden="1" customHeight="1">
      <c r="A20" s="82"/>
      <c r="B20" s="32"/>
      <c r="C20" s="34">
        <f>SUM(C21:C22)</f>
        <v>200</v>
      </c>
      <c r="D20" s="55"/>
      <c r="E20" s="55"/>
      <c r="F20" s="32"/>
    </row>
    <row r="21" spans="1:6" ht="27" hidden="1" customHeight="1">
      <c r="A21" s="78" t="s">
        <v>13</v>
      </c>
      <c r="B21" s="32" t="s">
        <v>38</v>
      </c>
      <c r="C21" s="32">
        <v>120</v>
      </c>
      <c r="D21" s="55" t="s">
        <v>48</v>
      </c>
      <c r="E21" s="55" t="s">
        <v>49</v>
      </c>
      <c r="F21" s="80"/>
    </row>
    <row r="22" spans="1:6" ht="27" hidden="1" customHeight="1">
      <c r="A22" s="32" t="s">
        <v>12</v>
      </c>
      <c r="B22" s="78" t="s">
        <v>4</v>
      </c>
      <c r="C22" s="32">
        <v>80</v>
      </c>
      <c r="D22" s="32" t="s">
        <v>41</v>
      </c>
      <c r="E22" s="55" t="s">
        <v>42</v>
      </c>
      <c r="F22" s="55"/>
    </row>
    <row r="23" spans="1:6" s="72" customFormat="1" ht="21.95" hidden="1" customHeight="1">
      <c r="A23" s="82"/>
      <c r="B23" s="32"/>
      <c r="C23" s="34">
        <f>SUM(C24:C25)</f>
        <v>165</v>
      </c>
      <c r="D23" s="55"/>
      <c r="E23" s="55"/>
      <c r="F23" s="32"/>
    </row>
    <row r="24" spans="1:6" ht="27" hidden="1" customHeight="1">
      <c r="A24" s="78" t="s">
        <v>16</v>
      </c>
      <c r="B24" s="32" t="s">
        <v>4</v>
      </c>
      <c r="C24" s="32">
        <v>60</v>
      </c>
      <c r="D24" s="55" t="s">
        <v>41</v>
      </c>
      <c r="E24" s="55" t="s">
        <v>42</v>
      </c>
      <c r="F24" s="80" t="s">
        <v>43</v>
      </c>
    </row>
    <row r="25" spans="1:6" ht="27" hidden="1" customHeight="1">
      <c r="A25" s="78" t="s">
        <v>17</v>
      </c>
      <c r="B25" s="32" t="s">
        <v>4</v>
      </c>
      <c r="C25" s="32">
        <v>105</v>
      </c>
      <c r="D25" s="55" t="s">
        <v>41</v>
      </c>
      <c r="E25" s="55" t="s">
        <v>42</v>
      </c>
      <c r="F25" s="80" t="s">
        <v>50</v>
      </c>
    </row>
    <row r="26" spans="1:6" s="72" customFormat="1" ht="17.100000000000001" hidden="1" customHeight="1">
      <c r="A26" s="82"/>
      <c r="B26" s="32"/>
      <c r="C26" s="34">
        <f>SUM(C27:C29)</f>
        <v>250</v>
      </c>
      <c r="D26" s="55"/>
      <c r="E26" s="55"/>
      <c r="F26" s="32"/>
    </row>
    <row r="27" spans="1:6" ht="27" hidden="1" customHeight="1">
      <c r="A27" s="78" t="s">
        <v>28</v>
      </c>
      <c r="B27" s="32" t="s">
        <v>38</v>
      </c>
      <c r="C27" s="32">
        <v>130</v>
      </c>
      <c r="D27" s="55" t="s">
        <v>51</v>
      </c>
      <c r="E27" s="55" t="s">
        <v>52</v>
      </c>
      <c r="F27" s="80"/>
    </row>
    <row r="28" spans="1:6" ht="27" hidden="1" customHeight="1">
      <c r="A28" s="78" t="s">
        <v>29</v>
      </c>
      <c r="B28" s="32" t="s">
        <v>4</v>
      </c>
      <c r="C28" s="32">
        <v>60</v>
      </c>
      <c r="D28" s="55" t="s">
        <v>41</v>
      </c>
      <c r="E28" s="55" t="s">
        <v>42</v>
      </c>
      <c r="F28" s="80" t="s">
        <v>43</v>
      </c>
    </row>
    <row r="29" spans="1:6" ht="27" hidden="1" customHeight="1">
      <c r="A29" s="78" t="s">
        <v>27</v>
      </c>
      <c r="B29" s="32" t="s">
        <v>4</v>
      </c>
      <c r="C29" s="32">
        <v>60</v>
      </c>
      <c r="D29" s="55" t="s">
        <v>41</v>
      </c>
      <c r="E29" s="55" t="s">
        <v>42</v>
      </c>
      <c r="F29" s="80" t="s">
        <v>43</v>
      </c>
    </row>
    <row r="30" spans="1:6" s="72" customFormat="1" ht="17.100000000000001" hidden="1" customHeight="1">
      <c r="A30" s="82"/>
      <c r="B30" s="32"/>
      <c r="C30" s="34">
        <f>C31</f>
        <v>60</v>
      </c>
      <c r="D30" s="55"/>
      <c r="E30" s="55"/>
      <c r="F30" s="32"/>
    </row>
    <row r="31" spans="1:6" ht="27" hidden="1" customHeight="1">
      <c r="A31" s="78" t="s">
        <v>14</v>
      </c>
      <c r="B31" s="32" t="s">
        <v>4</v>
      </c>
      <c r="C31" s="32">
        <v>60</v>
      </c>
      <c r="D31" s="55" t="s">
        <v>41</v>
      </c>
      <c r="E31" s="55" t="s">
        <v>42</v>
      </c>
      <c r="F31" s="80" t="s">
        <v>43</v>
      </c>
    </row>
    <row r="32" spans="1:6" s="72" customFormat="1" ht="17.100000000000001" hidden="1" customHeight="1">
      <c r="A32" s="82"/>
      <c r="B32" s="32"/>
      <c r="C32" s="34">
        <f>SUM(C33:C34)</f>
        <v>185</v>
      </c>
      <c r="D32" s="55"/>
      <c r="E32" s="55"/>
      <c r="F32" s="32"/>
    </row>
    <row r="33" spans="1:6" ht="27" hidden="1" customHeight="1">
      <c r="A33" s="78" t="s">
        <v>25</v>
      </c>
      <c r="B33" s="32" t="s">
        <v>4</v>
      </c>
      <c r="C33" s="32">
        <v>105</v>
      </c>
      <c r="D33" s="55" t="s">
        <v>41</v>
      </c>
      <c r="E33" s="55" t="s">
        <v>42</v>
      </c>
      <c r="F33" s="80" t="s">
        <v>50</v>
      </c>
    </row>
    <row r="34" spans="1:6" ht="27" hidden="1" customHeight="1">
      <c r="A34" s="78" t="s">
        <v>26</v>
      </c>
      <c r="B34" s="32" t="s">
        <v>4</v>
      </c>
      <c r="C34" s="32">
        <v>80</v>
      </c>
      <c r="D34" s="55" t="s">
        <v>41</v>
      </c>
      <c r="E34" s="55" t="s">
        <v>42</v>
      </c>
      <c r="F34" s="80"/>
    </row>
    <row r="35" spans="1:6" s="72" customFormat="1" ht="17.100000000000001" hidden="1" customHeight="1">
      <c r="A35" s="82"/>
      <c r="B35" s="32"/>
      <c r="C35" s="34">
        <f>C36</f>
        <v>80</v>
      </c>
      <c r="D35" s="55"/>
      <c r="E35" s="55"/>
      <c r="F35" s="32"/>
    </row>
    <row r="36" spans="1:6" ht="27" hidden="1" customHeight="1">
      <c r="A36" s="78" t="s">
        <v>15</v>
      </c>
      <c r="B36" s="32" t="s">
        <v>4</v>
      </c>
      <c r="C36" s="32">
        <v>80</v>
      </c>
      <c r="D36" s="55" t="s">
        <v>41</v>
      </c>
      <c r="E36" s="55" t="s">
        <v>42</v>
      </c>
      <c r="F36" s="80"/>
    </row>
    <row r="147" spans="14:14">
      <c r="N147" s="67"/>
    </row>
    <row r="148" spans="14:14">
      <c r="N148" s="67"/>
    </row>
    <row r="149" spans="14:14">
      <c r="N149" s="67"/>
    </row>
    <row r="150" spans="14:14">
      <c r="N150" s="67"/>
    </row>
    <row r="151" spans="14:14">
      <c r="N151" s="67"/>
    </row>
  </sheetData>
  <mergeCells count="1">
    <mergeCell ref="A1:F1"/>
  </mergeCells>
  <phoneticPr fontId="24" type="noConversion"/>
  <printOptions horizontalCentered="1"/>
  <pageMargins left="1.01" right="0.75138888888888899" top="0.78680555555555598" bottom="0.70763888888888904" header="0.51180555555555596" footer="0.39305555555555599"/>
  <pageSetup paperSize="9" fitToWidth="0" fitToHeight="0" orientation="landscape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N131"/>
  <sheetViews>
    <sheetView workbookViewId="0">
      <selection activeCell="A4" sqref="A4:IV4"/>
    </sheetView>
  </sheetViews>
  <sheetFormatPr defaultRowHeight="14.25"/>
  <cols>
    <col min="1" max="1" width="10.5" style="31" customWidth="1"/>
    <col min="2" max="2" width="23.375" style="31" customWidth="1"/>
    <col min="3" max="6" width="9" style="31"/>
    <col min="7" max="10" width="10.875" style="31" customWidth="1"/>
    <col min="11" max="11" width="6.125" style="31" customWidth="1"/>
    <col min="12" max="12" width="12.625" style="31" customWidth="1"/>
    <col min="13" max="16384" width="9" style="31"/>
  </cols>
  <sheetData>
    <row r="1" spans="1:14" ht="35.1" customHeight="1">
      <c r="A1" s="101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4" ht="39" customHeight="1">
      <c r="A2" s="68" t="s">
        <v>2</v>
      </c>
      <c r="B2" s="68" t="s">
        <v>31</v>
      </c>
      <c r="C2" s="68" t="s">
        <v>54</v>
      </c>
      <c r="D2" s="68" t="s">
        <v>55</v>
      </c>
      <c r="E2" s="68" t="s">
        <v>56</v>
      </c>
      <c r="F2" s="68" t="s">
        <v>57</v>
      </c>
      <c r="G2" s="68" t="s">
        <v>58</v>
      </c>
      <c r="H2" s="68" t="s">
        <v>59</v>
      </c>
      <c r="I2" s="68" t="s">
        <v>60</v>
      </c>
      <c r="J2" s="68" t="s">
        <v>61</v>
      </c>
      <c r="K2" s="68" t="s">
        <v>62</v>
      </c>
      <c r="L2" s="68" t="s">
        <v>5</v>
      </c>
    </row>
    <row r="3" spans="1:14" ht="24" customHeight="1">
      <c r="A3" s="83" t="s">
        <v>64</v>
      </c>
      <c r="B3" s="43" t="s">
        <v>6</v>
      </c>
      <c r="C3" s="69"/>
      <c r="D3" s="69"/>
      <c r="E3" s="69"/>
      <c r="F3" s="69"/>
      <c r="G3" s="71">
        <f>SUM(G4)</f>
        <v>3113</v>
      </c>
      <c r="H3" s="69"/>
      <c r="I3" s="69">
        <f>SUM(I4)</f>
        <v>1580</v>
      </c>
      <c r="J3" s="71">
        <f>SUM(J4)</f>
        <v>13</v>
      </c>
      <c r="K3" s="69"/>
      <c r="L3" s="70"/>
      <c r="M3" s="36"/>
      <c r="N3" s="36"/>
    </row>
    <row r="4" spans="1:14" ht="40.5" customHeight="1">
      <c r="A4" s="70" t="s">
        <v>20</v>
      </c>
      <c r="B4" s="70" t="s">
        <v>65</v>
      </c>
      <c r="C4" s="70" t="s">
        <v>170</v>
      </c>
      <c r="D4" s="70" t="s">
        <v>63</v>
      </c>
      <c r="E4" s="70" t="s">
        <v>66</v>
      </c>
      <c r="F4" s="70" t="s">
        <v>67</v>
      </c>
      <c r="G4" s="70">
        <v>3113</v>
      </c>
      <c r="H4" s="70"/>
      <c r="I4" s="70">
        <v>1580</v>
      </c>
      <c r="J4" s="70">
        <v>13</v>
      </c>
      <c r="K4" s="70">
        <v>10</v>
      </c>
      <c r="L4" s="70" t="s">
        <v>68</v>
      </c>
      <c r="M4" s="36"/>
      <c r="N4" s="36"/>
    </row>
    <row r="5" spans="1:14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2:14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2:14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2:14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2:14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2:14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2:14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2:14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2:14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2:14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2:14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2:14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2:14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2:14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2:14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2:14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2:14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2:14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2:14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2:14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2:14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2:14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2:14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2:14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2:14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2:14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2:14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2:14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2:14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2:14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2:14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2:14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2:14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2:14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2:14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2:14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2:14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2:14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2:14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2:14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2:14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2:14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2:14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2:14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2:14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2:14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2:14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2:14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2:14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2:14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2:14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2:14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2:14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2:14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2:14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2:14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2:14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2:14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2:14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2:14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2:14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2:14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2:14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2:14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2:14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2:14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2:14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2:14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2:14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2:14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2:14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2:14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2:14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2:14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2:14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2:14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2:14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2:14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2:14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2:14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2:14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2:14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2:14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2:14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2:14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pans="2:14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</row>
    <row r="103" spans="2:14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</row>
    <row r="104" spans="2:14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</row>
    <row r="105" spans="2:14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</row>
    <row r="106" spans="2:14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2:14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</row>
    <row r="108" spans="2:14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</row>
    <row r="109" spans="2:14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</row>
    <row r="110" spans="2:14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</row>
    <row r="111" spans="2:14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</row>
    <row r="112" spans="2:14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</row>
    <row r="113" spans="2:14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</row>
    <row r="114" spans="2:14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</row>
    <row r="115" spans="2:14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</row>
    <row r="116" spans="2:14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</row>
    <row r="117" spans="2:14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</row>
    <row r="118" spans="2:14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</row>
    <row r="119" spans="2:14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</row>
    <row r="120" spans="2:14"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</row>
    <row r="121" spans="2:14"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</row>
    <row r="122" spans="2:14"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</row>
    <row r="123" spans="2:14"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2:14"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2:14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2:14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</row>
    <row r="127" spans="2:14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</row>
    <row r="128" spans="2:14">
      <c r="N128" s="36"/>
    </row>
    <row r="129" spans="14:14">
      <c r="N129" s="36"/>
    </row>
    <row r="130" spans="14:14">
      <c r="N130" s="36"/>
    </row>
    <row r="131" spans="14:14">
      <c r="N131" s="36"/>
    </row>
  </sheetData>
  <mergeCells count="1">
    <mergeCell ref="A1:L1"/>
  </mergeCells>
  <phoneticPr fontId="24" type="noConversion"/>
  <printOptions horizontalCentered="1"/>
  <pageMargins left="0.75138888888888899" right="0.75138888888888899" top="0.74791666666666701" bottom="0.70763888888888904" header="0.51180555555555596" footer="0.39305555555555599"/>
  <pageSetup paperSize="9" fitToWidth="0" fitToHeight="0" orientation="landscape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37"/>
  <sheetViews>
    <sheetView workbookViewId="0">
      <selection activeCell="A37" sqref="A37:F37"/>
    </sheetView>
  </sheetViews>
  <sheetFormatPr defaultRowHeight="14.25"/>
  <cols>
    <col min="1" max="1" width="11.5" style="84" customWidth="1"/>
    <col min="2" max="2" width="23.375" style="84" customWidth="1"/>
    <col min="3" max="4" width="11.875" style="84" customWidth="1"/>
    <col min="5" max="5" width="13.25" style="84" customWidth="1"/>
    <col min="6" max="6" width="15.125" style="84" customWidth="1"/>
    <col min="7" max="16384" width="9" style="84"/>
  </cols>
  <sheetData>
    <row r="1" spans="1:6" ht="57" customHeight="1">
      <c r="A1" s="102" t="s">
        <v>171</v>
      </c>
      <c r="B1" s="102"/>
      <c r="C1" s="102"/>
      <c r="D1" s="102"/>
      <c r="E1" s="102"/>
      <c r="F1" s="102"/>
    </row>
    <row r="2" spans="1:6" ht="21.75" customHeight="1">
      <c r="A2" s="85"/>
      <c r="B2" s="85"/>
      <c r="C2" s="85"/>
      <c r="D2" s="85"/>
      <c r="E2" s="85"/>
      <c r="F2" s="86" t="s">
        <v>172</v>
      </c>
    </row>
    <row r="3" spans="1:6" ht="35.25" customHeight="1">
      <c r="A3" s="87" t="s">
        <v>173</v>
      </c>
      <c r="B3" s="87" t="s">
        <v>174</v>
      </c>
      <c r="C3" s="87" t="s">
        <v>175</v>
      </c>
      <c r="D3" s="87" t="s">
        <v>176</v>
      </c>
      <c r="E3" s="87" t="s">
        <v>177</v>
      </c>
      <c r="F3" s="87" t="s">
        <v>178</v>
      </c>
    </row>
    <row r="4" spans="1:6" ht="47.25" customHeight="1">
      <c r="A4" s="88" t="s">
        <v>179</v>
      </c>
      <c r="B4" s="88" t="s">
        <v>180</v>
      </c>
      <c r="C4" s="88">
        <v>7884</v>
      </c>
      <c r="D4" s="88">
        <v>6685</v>
      </c>
      <c r="E4" s="88">
        <v>6500</v>
      </c>
      <c r="F4" s="88"/>
    </row>
    <row r="5" spans="1:6" ht="47.25" customHeight="1">
      <c r="A5" s="88" t="s">
        <v>181</v>
      </c>
      <c r="B5" s="88" t="s">
        <v>182</v>
      </c>
      <c r="C5" s="88">
        <v>4871</v>
      </c>
      <c r="D5" s="88">
        <v>4000</v>
      </c>
      <c r="E5" s="88">
        <v>4000</v>
      </c>
      <c r="F5" s="89" t="s">
        <v>183</v>
      </c>
    </row>
    <row r="6" spans="1:6" ht="47.25" customHeight="1">
      <c r="A6" s="88" t="s">
        <v>184</v>
      </c>
      <c r="B6" s="88" t="s">
        <v>185</v>
      </c>
      <c r="C6" s="88">
        <v>3013</v>
      </c>
      <c r="D6" s="88">
        <v>2685</v>
      </c>
      <c r="E6" s="88">
        <v>2500</v>
      </c>
      <c r="F6" s="88"/>
    </row>
    <row r="37" spans="1:6">
      <c r="A37" s="103" t="s">
        <v>186</v>
      </c>
      <c r="B37" s="103"/>
      <c r="C37" s="103"/>
      <c r="D37" s="103"/>
      <c r="E37" s="103"/>
      <c r="F37" s="103"/>
    </row>
  </sheetData>
  <mergeCells count="2">
    <mergeCell ref="A1:F1"/>
    <mergeCell ref="A37:F37"/>
  </mergeCells>
  <phoneticPr fontId="9" type="noConversion"/>
  <pageMargins left="0.65" right="0.33" top="1" bottom="0.62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workbookViewId="0">
      <selection activeCell="E9" sqref="E9"/>
    </sheetView>
  </sheetViews>
  <sheetFormatPr defaultColWidth="12.125" defaultRowHeight="17.25" customHeight="1"/>
  <cols>
    <col min="1" max="1" width="3.375" style="46" customWidth="1"/>
    <col min="2" max="2" width="8.25" style="46" customWidth="1"/>
    <col min="3" max="3" width="12" style="46" customWidth="1"/>
    <col min="4" max="4" width="8.75" style="47" customWidth="1"/>
    <col min="5" max="5" width="57" style="48" customWidth="1"/>
    <col min="6" max="16384" width="12.125" style="46"/>
  </cols>
  <sheetData>
    <row r="1" spans="1:5" ht="33" customHeight="1">
      <c r="A1" s="107" t="s">
        <v>70</v>
      </c>
      <c r="B1" s="108"/>
      <c r="C1" s="108"/>
      <c r="D1" s="108"/>
      <c r="E1" s="108"/>
    </row>
    <row r="2" spans="1:5" ht="29.1" customHeight="1">
      <c r="A2" s="4" t="s">
        <v>1</v>
      </c>
      <c r="B2" s="4" t="s">
        <v>71</v>
      </c>
      <c r="C2" s="4" t="s">
        <v>72</v>
      </c>
      <c r="D2" s="49" t="s">
        <v>73</v>
      </c>
      <c r="E2" s="4" t="s">
        <v>34</v>
      </c>
    </row>
    <row r="3" spans="1:5" ht="41.25" customHeight="1">
      <c r="B3" s="90" t="s">
        <v>75</v>
      </c>
      <c r="C3" s="50" t="s">
        <v>36</v>
      </c>
      <c r="D3" s="51">
        <v>785</v>
      </c>
      <c r="E3" s="55"/>
    </row>
    <row r="4" spans="1:5" ht="20.100000000000001" customHeight="1">
      <c r="A4" s="52">
        <v>1</v>
      </c>
      <c r="B4" s="104" t="s">
        <v>21</v>
      </c>
      <c r="C4" s="22" t="s">
        <v>76</v>
      </c>
      <c r="D4" s="53">
        <v>10</v>
      </c>
      <c r="E4" s="55" t="s">
        <v>77</v>
      </c>
    </row>
    <row r="5" spans="1:5" ht="20.100000000000001" customHeight="1">
      <c r="A5" s="52">
        <v>2</v>
      </c>
      <c r="B5" s="106"/>
      <c r="C5" s="22" t="s">
        <v>78</v>
      </c>
      <c r="D5" s="53">
        <v>15</v>
      </c>
      <c r="E5" s="55" t="s">
        <v>79</v>
      </c>
    </row>
    <row r="6" spans="1:5" ht="20.100000000000001" customHeight="1">
      <c r="A6" s="52">
        <v>3</v>
      </c>
      <c r="B6" s="106"/>
      <c r="C6" s="22" t="s">
        <v>80</v>
      </c>
      <c r="D6" s="53">
        <v>25</v>
      </c>
      <c r="E6" s="55" t="s">
        <v>74</v>
      </c>
    </row>
    <row r="7" spans="1:5" ht="20.100000000000001" customHeight="1">
      <c r="A7" s="52">
        <v>4</v>
      </c>
      <c r="B7" s="106"/>
      <c r="C7" s="22" t="s">
        <v>81</v>
      </c>
      <c r="D7" s="53">
        <v>20</v>
      </c>
      <c r="E7" s="55" t="s">
        <v>82</v>
      </c>
    </row>
    <row r="8" spans="1:5" ht="20.100000000000001" customHeight="1">
      <c r="A8" s="52">
        <v>5</v>
      </c>
      <c r="B8" s="106"/>
      <c r="C8" s="57" t="s">
        <v>83</v>
      </c>
      <c r="D8" s="58">
        <v>30</v>
      </c>
      <c r="E8" s="62" t="s">
        <v>84</v>
      </c>
    </row>
    <row r="9" spans="1:5" ht="20.100000000000001" customHeight="1">
      <c r="A9" s="52">
        <v>6</v>
      </c>
      <c r="B9" s="106"/>
      <c r="C9" s="59" t="s">
        <v>85</v>
      </c>
      <c r="D9" s="60">
        <v>10</v>
      </c>
      <c r="E9" s="63" t="s">
        <v>86</v>
      </c>
    </row>
    <row r="10" spans="1:5" ht="20.100000000000001" customHeight="1">
      <c r="A10" s="52">
        <v>7</v>
      </c>
      <c r="B10" s="106"/>
      <c r="C10" s="59" t="s">
        <v>87</v>
      </c>
      <c r="D10" s="60">
        <v>20</v>
      </c>
      <c r="E10" s="63" t="s">
        <v>88</v>
      </c>
    </row>
    <row r="11" spans="1:5" ht="20.100000000000001" customHeight="1">
      <c r="A11" s="52">
        <v>8</v>
      </c>
      <c r="B11" s="106"/>
      <c r="C11" s="59" t="s">
        <v>89</v>
      </c>
      <c r="D11" s="60">
        <v>20</v>
      </c>
      <c r="E11" s="63" t="s">
        <v>90</v>
      </c>
    </row>
    <row r="12" spans="1:5" ht="20.100000000000001" customHeight="1">
      <c r="A12" s="52">
        <v>9</v>
      </c>
      <c r="B12" s="105"/>
      <c r="C12" s="59" t="s">
        <v>91</v>
      </c>
      <c r="D12" s="60">
        <v>25</v>
      </c>
      <c r="E12" s="63" t="s">
        <v>92</v>
      </c>
    </row>
    <row r="13" spans="1:5" ht="24" customHeight="1">
      <c r="A13" s="52">
        <v>10</v>
      </c>
      <c r="B13" s="104" t="s">
        <v>22</v>
      </c>
      <c r="C13" s="22" t="s">
        <v>93</v>
      </c>
      <c r="D13" s="53">
        <v>110</v>
      </c>
      <c r="E13" s="64" t="s">
        <v>94</v>
      </c>
    </row>
    <row r="14" spans="1:5" ht="24" customHeight="1">
      <c r="A14" s="52">
        <v>11</v>
      </c>
      <c r="B14" s="109"/>
      <c r="C14" s="22" t="s">
        <v>95</v>
      </c>
      <c r="D14" s="53">
        <v>35</v>
      </c>
      <c r="E14" s="64" t="s">
        <v>96</v>
      </c>
    </row>
    <row r="15" spans="1:5" ht="24" customHeight="1">
      <c r="A15" s="52">
        <v>12</v>
      </c>
      <c r="B15" s="109"/>
      <c r="C15" s="22" t="s">
        <v>97</v>
      </c>
      <c r="D15" s="53">
        <v>10</v>
      </c>
      <c r="E15" s="64" t="s">
        <v>98</v>
      </c>
    </row>
    <row r="16" spans="1:5" ht="24" customHeight="1">
      <c r="A16" s="52">
        <v>13</v>
      </c>
      <c r="B16" s="109"/>
      <c r="C16" s="22" t="s">
        <v>99</v>
      </c>
      <c r="D16" s="53">
        <v>10</v>
      </c>
      <c r="E16" s="64" t="s">
        <v>100</v>
      </c>
    </row>
    <row r="17" spans="1:5" ht="24" customHeight="1">
      <c r="A17" s="52">
        <v>14</v>
      </c>
      <c r="B17" s="109"/>
      <c r="C17" s="22" t="s">
        <v>101</v>
      </c>
      <c r="D17" s="53">
        <v>20</v>
      </c>
      <c r="E17" s="64" t="s">
        <v>102</v>
      </c>
    </row>
    <row r="18" spans="1:5" ht="24" customHeight="1">
      <c r="A18" s="52">
        <v>15</v>
      </c>
      <c r="B18" s="109"/>
      <c r="C18" s="22" t="s">
        <v>103</v>
      </c>
      <c r="D18" s="53">
        <v>10</v>
      </c>
      <c r="E18" s="55" t="s">
        <v>104</v>
      </c>
    </row>
    <row r="19" spans="1:5" ht="24" customHeight="1">
      <c r="A19" s="52">
        <v>16</v>
      </c>
      <c r="B19" s="109"/>
      <c r="C19" s="22" t="s">
        <v>105</v>
      </c>
      <c r="D19" s="53">
        <v>15</v>
      </c>
      <c r="E19" s="55" t="s">
        <v>104</v>
      </c>
    </row>
    <row r="20" spans="1:5" ht="21" customHeight="1">
      <c r="A20" s="52">
        <v>17</v>
      </c>
      <c r="B20" s="104" t="s">
        <v>22</v>
      </c>
      <c r="C20" s="22" t="s">
        <v>106</v>
      </c>
      <c r="D20" s="53">
        <v>10</v>
      </c>
      <c r="E20" s="55" t="s">
        <v>104</v>
      </c>
    </row>
    <row r="21" spans="1:5" ht="21" customHeight="1">
      <c r="A21" s="52">
        <v>18</v>
      </c>
      <c r="B21" s="109"/>
      <c r="C21" s="22" t="s">
        <v>107</v>
      </c>
      <c r="D21" s="53">
        <v>10</v>
      </c>
      <c r="E21" s="55" t="s">
        <v>104</v>
      </c>
    </row>
    <row r="22" spans="1:5" ht="21" customHeight="1">
      <c r="A22" s="52">
        <v>19</v>
      </c>
      <c r="B22" s="109"/>
      <c r="C22" s="22" t="s">
        <v>108</v>
      </c>
      <c r="D22" s="53">
        <v>10</v>
      </c>
      <c r="E22" s="55" t="s">
        <v>109</v>
      </c>
    </row>
    <row r="23" spans="1:5" ht="21" customHeight="1">
      <c r="A23" s="52">
        <v>20</v>
      </c>
      <c r="B23" s="109"/>
      <c r="C23" s="22" t="s">
        <v>110</v>
      </c>
      <c r="D23" s="53">
        <v>15</v>
      </c>
      <c r="E23" s="55" t="s">
        <v>111</v>
      </c>
    </row>
    <row r="24" spans="1:5" ht="23.1" customHeight="1">
      <c r="A24" s="52">
        <v>21</v>
      </c>
      <c r="B24" s="110"/>
      <c r="C24" s="22" t="s">
        <v>112</v>
      </c>
      <c r="D24" s="53">
        <v>20</v>
      </c>
      <c r="E24" s="55" t="s">
        <v>113</v>
      </c>
    </row>
    <row r="25" spans="1:5" ht="23.1" customHeight="1">
      <c r="A25" s="52">
        <v>22</v>
      </c>
      <c r="B25" s="22" t="s">
        <v>23</v>
      </c>
      <c r="C25" s="22" t="s">
        <v>114</v>
      </c>
      <c r="D25" s="53">
        <v>45</v>
      </c>
      <c r="E25" s="54" t="s">
        <v>115</v>
      </c>
    </row>
    <row r="26" spans="1:5" s="6" customFormat="1" ht="23.1" customHeight="1">
      <c r="A26" s="52">
        <v>23</v>
      </c>
      <c r="B26" s="111" t="s">
        <v>24</v>
      </c>
      <c r="C26" s="61" t="s">
        <v>116</v>
      </c>
      <c r="D26" s="56">
        <v>45</v>
      </c>
      <c r="E26" s="65" t="s">
        <v>117</v>
      </c>
    </row>
    <row r="27" spans="1:5" ht="23.1" customHeight="1">
      <c r="A27" s="52">
        <v>24</v>
      </c>
      <c r="B27" s="112"/>
      <c r="C27" s="61" t="s">
        <v>118</v>
      </c>
      <c r="D27" s="56">
        <v>15</v>
      </c>
      <c r="E27" s="65" t="s">
        <v>119</v>
      </c>
    </row>
    <row r="28" spans="1:5" s="6" customFormat="1" ht="23.1" customHeight="1">
      <c r="A28" s="52">
        <v>25</v>
      </c>
      <c r="B28" s="112"/>
      <c r="C28" s="61" t="s">
        <v>120</v>
      </c>
      <c r="D28" s="56">
        <v>40</v>
      </c>
      <c r="E28" s="65" t="s">
        <v>121</v>
      </c>
    </row>
    <row r="29" spans="1:5" s="6" customFormat="1" ht="23.1" customHeight="1">
      <c r="A29" s="52">
        <v>26</v>
      </c>
      <c r="B29" s="112"/>
      <c r="C29" s="61" t="s">
        <v>122</v>
      </c>
      <c r="D29" s="56">
        <v>20</v>
      </c>
      <c r="E29" s="65" t="s">
        <v>123</v>
      </c>
    </row>
    <row r="30" spans="1:5" s="6" customFormat="1" ht="23.1" customHeight="1">
      <c r="A30" s="52">
        <v>27</v>
      </c>
      <c r="B30" s="112"/>
      <c r="C30" s="61" t="s">
        <v>124</v>
      </c>
      <c r="D30" s="56">
        <v>15</v>
      </c>
      <c r="E30" s="65" t="s">
        <v>125</v>
      </c>
    </row>
    <row r="31" spans="1:5" s="6" customFormat="1" ht="23.1" customHeight="1">
      <c r="A31" s="52">
        <v>28</v>
      </c>
      <c r="B31" s="112"/>
      <c r="C31" s="61" t="s">
        <v>126</v>
      </c>
      <c r="D31" s="56">
        <v>25</v>
      </c>
      <c r="E31" s="65" t="s">
        <v>127</v>
      </c>
    </row>
    <row r="32" spans="1:5" s="6" customFormat="1" ht="23.1" customHeight="1">
      <c r="A32" s="52">
        <v>29</v>
      </c>
      <c r="B32" s="112"/>
      <c r="C32" s="61" t="s">
        <v>128</v>
      </c>
      <c r="D32" s="56">
        <v>20</v>
      </c>
      <c r="E32" s="65" t="s">
        <v>129</v>
      </c>
    </row>
    <row r="33" spans="1:5" ht="23.1" customHeight="1">
      <c r="A33" s="52">
        <v>30</v>
      </c>
      <c r="B33" s="112"/>
      <c r="C33" s="61" t="s">
        <v>130</v>
      </c>
      <c r="D33" s="56">
        <v>15</v>
      </c>
      <c r="E33" s="65" t="s">
        <v>131</v>
      </c>
    </row>
    <row r="34" spans="1:5" ht="23.1" customHeight="1">
      <c r="A34" s="52">
        <v>31</v>
      </c>
      <c r="B34" s="113"/>
      <c r="C34" s="61" t="s">
        <v>132</v>
      </c>
      <c r="D34" s="56">
        <v>15</v>
      </c>
      <c r="E34" s="65" t="s">
        <v>133</v>
      </c>
    </row>
    <row r="35" spans="1:5" ht="29.1" customHeight="1">
      <c r="A35" s="52">
        <v>32</v>
      </c>
      <c r="B35" s="104" t="s">
        <v>20</v>
      </c>
      <c r="C35" s="22" t="s">
        <v>134</v>
      </c>
      <c r="D35" s="53">
        <v>45</v>
      </c>
      <c r="E35" s="54" t="s">
        <v>135</v>
      </c>
    </row>
    <row r="36" spans="1:5" ht="20.100000000000001" customHeight="1">
      <c r="A36" s="52">
        <v>33</v>
      </c>
      <c r="B36" s="105"/>
      <c r="C36" s="22" t="s">
        <v>136</v>
      </c>
      <c r="D36" s="53">
        <v>35</v>
      </c>
      <c r="E36" s="55" t="s">
        <v>137</v>
      </c>
    </row>
  </sheetData>
  <mergeCells count="6">
    <mergeCell ref="B35:B36"/>
    <mergeCell ref="B4:B12"/>
    <mergeCell ref="A1:E1"/>
    <mergeCell ref="B20:B24"/>
    <mergeCell ref="B26:B34"/>
    <mergeCell ref="B13:B19"/>
  </mergeCells>
  <phoneticPr fontId="24" type="noConversion"/>
  <pageMargins left="0.70069444444444495" right="0.70069444444444495" top="0.75138888888888899" bottom="0.75138888888888899" header="0.297916666666667" footer="0.297916666666667"/>
  <pageSetup paperSize="9" orientation="portrait" r:id="rId1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IU86"/>
  <sheetViews>
    <sheetView topLeftCell="A67" workbookViewId="0">
      <selection activeCell="N77" sqref="N77:N91"/>
    </sheetView>
  </sheetViews>
  <sheetFormatPr defaultRowHeight="14.25"/>
  <cols>
    <col min="1" max="1" width="13.5" style="37" customWidth="1"/>
    <col min="2" max="2" width="8.375" style="37" customWidth="1"/>
    <col min="3" max="6" width="11.75" style="37" customWidth="1"/>
    <col min="7" max="7" width="11.75" style="39" customWidth="1"/>
    <col min="8" max="228" width="9" style="37"/>
    <col min="229" max="16384" width="9" style="31"/>
  </cols>
  <sheetData>
    <row r="1" spans="1:255" ht="30.95" customHeight="1">
      <c r="A1" s="114" t="s">
        <v>138</v>
      </c>
      <c r="B1" s="114"/>
      <c r="C1" s="114"/>
      <c r="D1" s="114"/>
      <c r="E1" s="114"/>
      <c r="F1" s="114"/>
      <c r="G1" s="114"/>
    </row>
    <row r="2" spans="1:255" s="37" customFormat="1" ht="20.100000000000001" customHeight="1">
      <c r="A2" s="119"/>
      <c r="B2" s="119"/>
      <c r="C2" s="119"/>
      <c r="D2" s="119"/>
      <c r="E2" s="119"/>
      <c r="F2" s="119"/>
      <c r="G2" s="39" t="s">
        <v>0</v>
      </c>
    </row>
    <row r="3" spans="1:255" s="37" customFormat="1" ht="17.100000000000001" customHeight="1">
      <c r="A3" s="115" t="s">
        <v>2</v>
      </c>
      <c r="B3" s="115" t="s">
        <v>3</v>
      </c>
      <c r="C3" s="115" t="s">
        <v>139</v>
      </c>
      <c r="D3" s="115"/>
      <c r="E3" s="115"/>
      <c r="F3" s="115"/>
      <c r="G3" s="117" t="s">
        <v>140</v>
      </c>
    </row>
    <row r="4" spans="1:255" s="37" customFormat="1" ht="36" customHeight="1">
      <c r="A4" s="116"/>
      <c r="B4" s="115"/>
      <c r="C4" s="40" t="s">
        <v>141</v>
      </c>
      <c r="D4" s="40" t="s">
        <v>142</v>
      </c>
      <c r="E4" s="40" t="s">
        <v>143</v>
      </c>
      <c r="F4" s="40" t="s">
        <v>144</v>
      </c>
      <c r="G4" s="118"/>
      <c r="H4" s="39"/>
      <c r="I4" s="39"/>
      <c r="J4" s="39"/>
      <c r="K4" s="39"/>
      <c r="L4" s="39"/>
      <c r="M4" s="39"/>
      <c r="N4" s="39"/>
    </row>
    <row r="5" spans="1:255" s="38" customFormat="1" ht="18" customHeight="1">
      <c r="A5" s="91" t="s">
        <v>146</v>
      </c>
      <c r="B5" s="41">
        <v>36</v>
      </c>
      <c r="C5" s="41">
        <v>59</v>
      </c>
      <c r="D5" s="41">
        <v>355</v>
      </c>
      <c r="E5" s="41">
        <v>191</v>
      </c>
      <c r="F5" s="41">
        <v>2</v>
      </c>
      <c r="G5" s="3"/>
      <c r="H5" s="44"/>
      <c r="I5" s="44"/>
      <c r="J5" s="44"/>
      <c r="K5" s="44"/>
      <c r="L5" s="44"/>
      <c r="M5" s="44"/>
      <c r="N5" s="44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</row>
    <row r="6" spans="1:255" s="37" customFormat="1" ht="18" customHeight="1">
      <c r="A6" s="42" t="s">
        <v>24</v>
      </c>
      <c r="B6" s="5">
        <v>21</v>
      </c>
      <c r="C6" s="40">
        <v>37</v>
      </c>
      <c r="D6" s="40">
        <v>177</v>
      </c>
      <c r="E6" s="40">
        <v>119</v>
      </c>
      <c r="F6" s="40">
        <v>1</v>
      </c>
      <c r="G6" s="5" t="s">
        <v>145</v>
      </c>
      <c r="H6" s="39"/>
      <c r="I6" s="39"/>
      <c r="J6" s="39"/>
      <c r="K6" s="39"/>
      <c r="L6" s="39"/>
      <c r="M6" s="39"/>
      <c r="N6" s="39"/>
    </row>
    <row r="7" spans="1:255" s="37" customFormat="1" ht="18" customHeight="1">
      <c r="A7" s="42" t="s">
        <v>20</v>
      </c>
      <c r="B7" s="5">
        <v>15</v>
      </c>
      <c r="C7" s="40">
        <v>22</v>
      </c>
      <c r="D7" s="40">
        <v>178</v>
      </c>
      <c r="E7" s="40">
        <v>72</v>
      </c>
      <c r="F7" s="40">
        <v>1</v>
      </c>
      <c r="G7" s="5" t="s">
        <v>145</v>
      </c>
      <c r="H7" s="39"/>
      <c r="I7" s="39"/>
      <c r="J7" s="39"/>
      <c r="K7" s="39"/>
      <c r="L7" s="39"/>
      <c r="M7" s="39"/>
      <c r="N7" s="39"/>
    </row>
    <row r="8" spans="1:255">
      <c r="B8" s="39"/>
      <c r="C8" s="39"/>
      <c r="D8" s="39"/>
      <c r="E8" s="39"/>
      <c r="F8" s="39"/>
      <c r="H8" s="39"/>
      <c r="I8" s="39"/>
      <c r="J8" s="39"/>
      <c r="K8" s="39"/>
      <c r="L8" s="39"/>
      <c r="M8" s="39"/>
      <c r="N8" s="39"/>
    </row>
    <row r="9" spans="1:255">
      <c r="B9" s="39"/>
      <c r="C9" s="39"/>
      <c r="D9" s="39"/>
      <c r="E9" s="39"/>
      <c r="F9" s="39"/>
      <c r="H9" s="39"/>
      <c r="I9" s="39"/>
      <c r="J9" s="39"/>
      <c r="K9" s="39"/>
      <c r="L9" s="39"/>
      <c r="M9" s="39"/>
      <c r="N9" s="39"/>
    </row>
    <row r="10" spans="1:255">
      <c r="B10" s="39"/>
      <c r="C10" s="39"/>
      <c r="D10" s="39"/>
      <c r="E10" s="39"/>
      <c r="F10" s="39"/>
      <c r="H10" s="39"/>
      <c r="I10" s="39"/>
      <c r="J10" s="39"/>
      <c r="K10" s="39"/>
      <c r="L10" s="39"/>
      <c r="M10" s="39"/>
      <c r="N10" s="39"/>
    </row>
    <row r="11" spans="1:255">
      <c r="B11" s="39"/>
      <c r="C11" s="39"/>
      <c r="D11" s="39"/>
      <c r="E11" s="39"/>
      <c r="F11" s="39"/>
      <c r="H11" s="39"/>
      <c r="I11" s="39"/>
      <c r="J11" s="39"/>
      <c r="K11" s="39"/>
      <c r="L11" s="39"/>
      <c r="M11" s="39"/>
      <c r="N11" s="39"/>
    </row>
    <row r="12" spans="1:255">
      <c r="B12" s="39"/>
      <c r="C12" s="39"/>
      <c r="D12" s="39"/>
      <c r="E12" s="39"/>
      <c r="F12" s="39"/>
      <c r="H12" s="39"/>
      <c r="I12" s="39"/>
      <c r="J12" s="39"/>
      <c r="K12" s="39"/>
      <c r="L12" s="39"/>
      <c r="M12" s="39"/>
      <c r="N12" s="39"/>
    </row>
    <row r="13" spans="1:255">
      <c r="B13" s="39"/>
      <c r="C13" s="39"/>
      <c r="D13" s="39"/>
      <c r="E13" s="39"/>
      <c r="F13" s="39"/>
      <c r="H13" s="39"/>
      <c r="I13" s="39"/>
      <c r="J13" s="39"/>
      <c r="K13" s="39"/>
      <c r="L13" s="39"/>
      <c r="M13" s="39"/>
      <c r="N13" s="39"/>
    </row>
    <row r="14" spans="1:255">
      <c r="B14" s="39"/>
      <c r="C14" s="39"/>
      <c r="D14" s="39"/>
      <c r="E14" s="39"/>
      <c r="F14" s="39"/>
      <c r="H14" s="39"/>
      <c r="I14" s="39"/>
      <c r="J14" s="39"/>
      <c r="K14" s="39"/>
      <c r="L14" s="39"/>
      <c r="M14" s="39"/>
      <c r="N14" s="39"/>
    </row>
    <row r="15" spans="1:255">
      <c r="B15" s="39"/>
      <c r="C15" s="39"/>
      <c r="D15" s="39"/>
      <c r="E15" s="39"/>
      <c r="F15" s="39"/>
      <c r="H15" s="39"/>
      <c r="I15" s="39"/>
      <c r="J15" s="39"/>
      <c r="K15" s="39"/>
      <c r="L15" s="39"/>
      <c r="M15" s="39"/>
      <c r="N15" s="39"/>
    </row>
    <row r="16" spans="1:255">
      <c r="B16" s="39"/>
      <c r="C16" s="39"/>
      <c r="D16" s="39"/>
      <c r="E16" s="39"/>
      <c r="F16" s="39"/>
      <c r="H16" s="39"/>
      <c r="I16" s="39"/>
      <c r="J16" s="39"/>
      <c r="K16" s="39"/>
      <c r="L16" s="39"/>
      <c r="M16" s="39"/>
      <c r="N16" s="39"/>
    </row>
    <row r="17" spans="2:14">
      <c r="B17" s="39"/>
      <c r="C17" s="39"/>
      <c r="D17" s="39"/>
      <c r="E17" s="39"/>
      <c r="F17" s="39"/>
      <c r="H17" s="39"/>
      <c r="I17" s="39"/>
      <c r="J17" s="39"/>
      <c r="K17" s="39"/>
      <c r="L17" s="39"/>
      <c r="M17" s="39"/>
      <c r="N17" s="39"/>
    </row>
    <row r="18" spans="2:14">
      <c r="B18" s="39"/>
      <c r="C18" s="39"/>
      <c r="D18" s="39"/>
      <c r="E18" s="39"/>
      <c r="F18" s="39"/>
      <c r="H18" s="39"/>
      <c r="I18" s="39"/>
      <c r="J18" s="39"/>
      <c r="K18" s="39"/>
      <c r="L18" s="39"/>
      <c r="M18" s="39"/>
      <c r="N18" s="39"/>
    </row>
    <row r="19" spans="2:14">
      <c r="B19" s="39"/>
      <c r="C19" s="39"/>
      <c r="D19" s="39"/>
      <c r="E19" s="39"/>
      <c r="F19" s="39"/>
      <c r="H19" s="39"/>
      <c r="I19" s="39"/>
      <c r="J19" s="39"/>
      <c r="K19" s="39"/>
      <c r="L19" s="39"/>
      <c r="M19" s="39"/>
      <c r="N19" s="39"/>
    </row>
    <row r="20" spans="2:14">
      <c r="B20" s="39"/>
      <c r="C20" s="39"/>
      <c r="D20" s="39"/>
      <c r="E20" s="39"/>
      <c r="F20" s="39"/>
      <c r="H20" s="39"/>
      <c r="I20" s="39"/>
      <c r="J20" s="39"/>
      <c r="K20" s="39"/>
      <c r="L20" s="39"/>
      <c r="M20" s="39"/>
      <c r="N20" s="39"/>
    </row>
    <row r="21" spans="2:14">
      <c r="B21" s="39"/>
      <c r="C21" s="39"/>
      <c r="D21" s="39"/>
      <c r="E21" s="39"/>
      <c r="F21" s="39"/>
      <c r="H21" s="39"/>
      <c r="I21" s="39"/>
      <c r="J21" s="39"/>
      <c r="K21" s="39"/>
      <c r="L21" s="39"/>
      <c r="M21" s="39"/>
      <c r="N21" s="39"/>
    </row>
    <row r="22" spans="2:14">
      <c r="B22" s="39"/>
      <c r="C22" s="39"/>
      <c r="D22" s="39"/>
      <c r="E22" s="39"/>
      <c r="F22" s="39"/>
      <c r="H22" s="39"/>
      <c r="I22" s="39"/>
      <c r="J22" s="39"/>
      <c r="K22" s="39"/>
      <c r="L22" s="39"/>
      <c r="M22" s="39"/>
      <c r="N22" s="39"/>
    </row>
    <row r="23" spans="2:14">
      <c r="B23" s="39"/>
      <c r="C23" s="39"/>
      <c r="D23" s="39"/>
      <c r="E23" s="39"/>
      <c r="F23" s="39"/>
      <c r="H23" s="39"/>
      <c r="I23" s="39"/>
      <c r="J23" s="39"/>
      <c r="K23" s="39"/>
      <c r="L23" s="39"/>
      <c r="M23" s="39"/>
      <c r="N23" s="39"/>
    </row>
    <row r="24" spans="2:14">
      <c r="B24" s="39"/>
      <c r="C24" s="39"/>
      <c r="D24" s="39"/>
      <c r="E24" s="39"/>
      <c r="F24" s="39"/>
      <c r="H24" s="39"/>
      <c r="I24" s="39"/>
      <c r="J24" s="39"/>
      <c r="K24" s="39"/>
      <c r="L24" s="39"/>
      <c r="M24" s="39"/>
      <c r="N24" s="39"/>
    </row>
    <row r="25" spans="2:14">
      <c r="B25" s="39"/>
      <c r="C25" s="39"/>
      <c r="D25" s="39"/>
      <c r="E25" s="39"/>
      <c r="F25" s="39"/>
      <c r="H25" s="39"/>
      <c r="I25" s="39"/>
      <c r="J25" s="39"/>
      <c r="K25" s="39"/>
      <c r="L25" s="39"/>
      <c r="M25" s="39"/>
      <c r="N25" s="39"/>
    </row>
    <row r="26" spans="2:14">
      <c r="B26" s="39"/>
      <c r="C26" s="39"/>
      <c r="D26" s="39"/>
      <c r="E26" s="39"/>
      <c r="F26" s="39"/>
      <c r="H26" s="39"/>
      <c r="I26" s="39"/>
      <c r="J26" s="39"/>
      <c r="K26" s="39"/>
      <c r="L26" s="39"/>
      <c r="M26" s="39"/>
      <c r="N26" s="39"/>
    </row>
    <row r="27" spans="2:14">
      <c r="B27" s="39"/>
      <c r="C27" s="39"/>
      <c r="D27" s="39"/>
      <c r="E27" s="39"/>
      <c r="F27" s="39"/>
      <c r="H27" s="39"/>
      <c r="I27" s="39"/>
      <c r="J27" s="39"/>
      <c r="K27" s="39"/>
      <c r="L27" s="39"/>
      <c r="M27" s="39"/>
      <c r="N27" s="39"/>
    </row>
    <row r="28" spans="2:14">
      <c r="B28" s="39"/>
      <c r="C28" s="39"/>
      <c r="D28" s="39"/>
      <c r="E28" s="39"/>
      <c r="F28" s="39"/>
      <c r="H28" s="39"/>
      <c r="I28" s="39"/>
      <c r="J28" s="39"/>
      <c r="K28" s="39"/>
      <c r="L28" s="39"/>
      <c r="M28" s="39"/>
      <c r="N28" s="39"/>
    </row>
    <row r="29" spans="2:14">
      <c r="B29" s="39"/>
      <c r="C29" s="39"/>
      <c r="D29" s="39"/>
      <c r="E29" s="39"/>
      <c r="F29" s="39"/>
      <c r="H29" s="39"/>
      <c r="I29" s="39"/>
      <c r="J29" s="39"/>
      <c r="K29" s="39"/>
      <c r="L29" s="39"/>
      <c r="M29" s="39"/>
      <c r="N29" s="39"/>
    </row>
    <row r="30" spans="2:14">
      <c r="B30" s="39"/>
      <c r="C30" s="39"/>
      <c r="D30" s="39"/>
      <c r="E30" s="39"/>
      <c r="F30" s="39"/>
      <c r="H30" s="39"/>
      <c r="I30" s="39"/>
      <c r="J30" s="39"/>
      <c r="K30" s="39"/>
      <c r="L30" s="39"/>
      <c r="M30" s="39"/>
      <c r="N30" s="39"/>
    </row>
    <row r="31" spans="2:14">
      <c r="B31" s="39"/>
      <c r="C31" s="39"/>
      <c r="D31" s="39"/>
      <c r="E31" s="39"/>
      <c r="F31" s="39"/>
      <c r="H31" s="39"/>
      <c r="I31" s="39"/>
      <c r="J31" s="39"/>
      <c r="K31" s="39"/>
      <c r="L31" s="39"/>
      <c r="M31" s="39"/>
      <c r="N31" s="39"/>
    </row>
    <row r="32" spans="2:14">
      <c r="B32" s="39"/>
      <c r="C32" s="39"/>
      <c r="D32" s="39"/>
      <c r="E32" s="39"/>
      <c r="F32" s="39"/>
      <c r="H32" s="39"/>
      <c r="I32" s="39"/>
      <c r="J32" s="39"/>
      <c r="K32" s="39"/>
      <c r="L32" s="39"/>
      <c r="M32" s="39"/>
      <c r="N32" s="39"/>
    </row>
    <row r="33" spans="2:14">
      <c r="B33" s="39"/>
      <c r="C33" s="39"/>
      <c r="D33" s="39"/>
      <c r="E33" s="39"/>
      <c r="F33" s="39"/>
      <c r="H33" s="39"/>
      <c r="I33" s="39"/>
      <c r="J33" s="39"/>
      <c r="K33" s="39"/>
      <c r="L33" s="39"/>
      <c r="M33" s="39"/>
      <c r="N33" s="39"/>
    </row>
    <row r="34" spans="2:14">
      <c r="B34" s="39"/>
      <c r="C34" s="39"/>
      <c r="D34" s="39"/>
      <c r="E34" s="39"/>
      <c r="F34" s="39"/>
      <c r="H34" s="39"/>
      <c r="I34" s="39"/>
      <c r="J34" s="39"/>
      <c r="K34" s="39"/>
      <c r="L34" s="39"/>
      <c r="M34" s="39"/>
      <c r="N34" s="39"/>
    </row>
    <row r="35" spans="2:14">
      <c r="B35" s="39"/>
      <c r="C35" s="39"/>
      <c r="D35" s="39"/>
      <c r="E35" s="39"/>
      <c r="F35" s="39"/>
      <c r="H35" s="39"/>
      <c r="I35" s="39"/>
      <c r="J35" s="39"/>
      <c r="K35" s="39"/>
      <c r="L35" s="39"/>
      <c r="M35" s="39"/>
      <c r="N35" s="39"/>
    </row>
    <row r="36" spans="2:14">
      <c r="B36" s="39"/>
      <c r="C36" s="39"/>
      <c r="D36" s="39"/>
      <c r="E36" s="39"/>
      <c r="F36" s="39"/>
      <c r="H36" s="39"/>
      <c r="I36" s="39"/>
      <c r="J36" s="39"/>
      <c r="K36" s="39"/>
      <c r="L36" s="39"/>
      <c r="M36" s="39"/>
      <c r="N36" s="39"/>
    </row>
    <row r="37" spans="2:14">
      <c r="B37" s="39"/>
      <c r="C37" s="39"/>
      <c r="D37" s="39"/>
      <c r="E37" s="39"/>
      <c r="F37" s="39"/>
      <c r="H37" s="39"/>
      <c r="I37" s="39"/>
      <c r="J37" s="39"/>
      <c r="K37" s="39"/>
      <c r="L37" s="39"/>
      <c r="M37" s="39"/>
      <c r="N37" s="39"/>
    </row>
    <row r="38" spans="2:14">
      <c r="B38" s="39"/>
      <c r="C38" s="39"/>
      <c r="D38" s="39"/>
      <c r="E38" s="39"/>
      <c r="F38" s="39"/>
      <c r="H38" s="39"/>
      <c r="I38" s="39"/>
      <c r="J38" s="39"/>
      <c r="K38" s="39"/>
      <c r="L38" s="39"/>
      <c r="M38" s="39"/>
      <c r="N38" s="39"/>
    </row>
    <row r="82" spans="14:14">
      <c r="N82" s="39"/>
    </row>
    <row r="83" spans="14:14">
      <c r="N83" s="39"/>
    </row>
    <row r="84" spans="14:14">
      <c r="N84" s="39"/>
    </row>
    <row r="85" spans="14:14">
      <c r="N85" s="39"/>
    </row>
    <row r="86" spans="14:14">
      <c r="N86" s="39"/>
    </row>
  </sheetData>
  <mergeCells count="6">
    <mergeCell ref="A1:G1"/>
    <mergeCell ref="A3:A4"/>
    <mergeCell ref="B3:B4"/>
    <mergeCell ref="G3:G4"/>
    <mergeCell ref="A2:F2"/>
    <mergeCell ref="C3:F3"/>
  </mergeCells>
  <phoneticPr fontId="24" type="noConversion"/>
  <printOptions horizontalCentered="1"/>
  <pageMargins left="0.70069444444444495" right="0.70069444444444495" top="0.75138888888888899" bottom="0.75138888888888899" header="0.297916666666667" footer="0.297916666666667"/>
  <pageSetup paperSize="9" orientation="portrait" r:id="rId1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N36"/>
  <sheetViews>
    <sheetView workbookViewId="0">
      <selection activeCell="C3" sqref="C1:H65536"/>
    </sheetView>
  </sheetViews>
  <sheetFormatPr defaultRowHeight="14.25"/>
  <cols>
    <col min="1" max="1" width="12.625" style="31" customWidth="1"/>
    <col min="2" max="2" width="7.875" style="31" customWidth="1"/>
    <col min="3" max="8" width="9" style="31"/>
    <col min="9" max="9" width="9.25" style="31" customWidth="1"/>
    <col min="10" max="10" width="11.5" style="31" customWidth="1"/>
    <col min="11" max="11" width="12.125" style="31" customWidth="1"/>
    <col min="12" max="12" width="12.875" style="31" customWidth="1"/>
    <col min="13" max="14" width="8.875" style="31" customWidth="1"/>
    <col min="15" max="16384" width="9" style="31"/>
  </cols>
  <sheetData>
    <row r="1" spans="1:14" ht="36.950000000000003" customHeight="1">
      <c r="A1" s="120" t="s">
        <v>147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57" customHeight="1">
      <c r="A2" s="32" t="s">
        <v>2</v>
      </c>
      <c r="B2" s="32" t="s">
        <v>148</v>
      </c>
      <c r="C2" s="116" t="s">
        <v>149</v>
      </c>
      <c r="D2" s="116"/>
      <c r="E2" s="116"/>
      <c r="F2" s="116"/>
      <c r="G2" s="116"/>
      <c r="H2" s="116"/>
      <c r="I2" s="32" t="s">
        <v>150</v>
      </c>
      <c r="J2" s="32" t="s">
        <v>151</v>
      </c>
      <c r="K2" s="32" t="s">
        <v>152</v>
      </c>
      <c r="L2" s="32" t="s">
        <v>153</v>
      </c>
      <c r="M2" s="35" t="s">
        <v>154</v>
      </c>
      <c r="N2" s="32" t="s">
        <v>155</v>
      </c>
    </row>
    <row r="3" spans="1:14" ht="18.95" customHeight="1">
      <c r="A3" s="92" t="s">
        <v>156</v>
      </c>
      <c r="B3" s="34">
        <f t="shared" ref="B3:B9" si="0">D3+F3+H3+J3+K3+L3+M3</f>
        <v>87</v>
      </c>
      <c r="C3" s="34">
        <f t="shared" ref="C3:H3" si="1">SUM(C4:C9)</f>
        <v>165</v>
      </c>
      <c r="D3" s="34">
        <f t="shared" si="1"/>
        <v>17</v>
      </c>
      <c r="E3" s="34">
        <f t="shared" si="1"/>
        <v>1072</v>
      </c>
      <c r="F3" s="34">
        <f t="shared" si="1"/>
        <v>12</v>
      </c>
      <c r="G3" s="34">
        <f t="shared" si="1"/>
        <v>688</v>
      </c>
      <c r="H3" s="34">
        <f t="shared" si="1"/>
        <v>8</v>
      </c>
      <c r="I3" s="34">
        <f t="shared" ref="I3:I9" si="2">D3+F3+H3</f>
        <v>37</v>
      </c>
      <c r="J3" s="34">
        <f>SUM(J4:J9)</f>
        <v>20</v>
      </c>
      <c r="K3" s="34">
        <f>SUM(K4:K9)</f>
        <v>30</v>
      </c>
      <c r="L3" s="34">
        <f>SUM(L4:L9)</f>
        <v>0</v>
      </c>
      <c r="M3" s="33"/>
      <c r="N3" s="33"/>
    </row>
    <row r="4" spans="1:14" ht="18.95" customHeight="1">
      <c r="A4" s="32" t="s">
        <v>21</v>
      </c>
      <c r="B4" s="34">
        <f t="shared" si="0"/>
        <v>22</v>
      </c>
      <c r="C4" s="32">
        <v>33</v>
      </c>
      <c r="D4" s="32">
        <v>3</v>
      </c>
      <c r="E4" s="32">
        <v>188</v>
      </c>
      <c r="F4" s="32">
        <v>2</v>
      </c>
      <c r="G4" s="32">
        <v>166</v>
      </c>
      <c r="H4" s="32">
        <v>2</v>
      </c>
      <c r="I4" s="32">
        <f t="shared" si="2"/>
        <v>7</v>
      </c>
      <c r="J4" s="32">
        <v>10</v>
      </c>
      <c r="K4" s="32">
        <v>5</v>
      </c>
      <c r="L4" s="32"/>
      <c r="M4" s="33"/>
      <c r="N4" s="33"/>
    </row>
    <row r="5" spans="1:14" ht="18.95" customHeight="1">
      <c r="A5" s="32" t="s">
        <v>23</v>
      </c>
      <c r="B5" s="34">
        <f t="shared" si="0"/>
        <v>14</v>
      </c>
      <c r="C5" s="32">
        <v>40</v>
      </c>
      <c r="D5" s="32">
        <v>4</v>
      </c>
      <c r="E5" s="32">
        <v>281</v>
      </c>
      <c r="F5" s="32">
        <v>3</v>
      </c>
      <c r="G5" s="32">
        <v>169</v>
      </c>
      <c r="H5" s="32">
        <v>2</v>
      </c>
      <c r="I5" s="32">
        <f t="shared" si="2"/>
        <v>9</v>
      </c>
      <c r="J5" s="32"/>
      <c r="K5" s="32">
        <v>5</v>
      </c>
      <c r="L5" s="32"/>
      <c r="M5" s="33"/>
      <c r="N5" s="33"/>
    </row>
    <row r="6" spans="1:14" ht="18.95" customHeight="1">
      <c r="A6" s="32" t="s">
        <v>22</v>
      </c>
      <c r="B6" s="34">
        <f t="shared" si="0"/>
        <v>20</v>
      </c>
      <c r="C6" s="32">
        <v>19</v>
      </c>
      <c r="D6" s="32">
        <v>2</v>
      </c>
      <c r="E6" s="32">
        <v>148</v>
      </c>
      <c r="F6" s="32">
        <v>2</v>
      </c>
      <c r="G6" s="32">
        <v>72</v>
      </c>
      <c r="H6" s="32">
        <v>1</v>
      </c>
      <c r="I6" s="32">
        <f t="shared" si="2"/>
        <v>5</v>
      </c>
      <c r="J6" s="32">
        <v>10</v>
      </c>
      <c r="K6" s="32">
        <v>5</v>
      </c>
      <c r="L6" s="32"/>
      <c r="M6" s="33"/>
      <c r="N6" s="33"/>
    </row>
    <row r="7" spans="1:14" ht="18.95" customHeight="1">
      <c r="A7" s="32" t="s">
        <v>24</v>
      </c>
      <c r="B7" s="34">
        <f t="shared" si="0"/>
        <v>12</v>
      </c>
      <c r="C7" s="32">
        <v>37</v>
      </c>
      <c r="D7" s="32">
        <v>4</v>
      </c>
      <c r="E7" s="32">
        <v>177</v>
      </c>
      <c r="F7" s="32">
        <v>2</v>
      </c>
      <c r="G7" s="32">
        <v>119</v>
      </c>
      <c r="H7" s="32">
        <v>1</v>
      </c>
      <c r="I7" s="32">
        <f t="shared" si="2"/>
        <v>7</v>
      </c>
      <c r="J7" s="32"/>
      <c r="K7" s="32">
        <v>5</v>
      </c>
      <c r="L7" s="32"/>
      <c r="M7" s="33"/>
      <c r="N7" s="33"/>
    </row>
    <row r="8" spans="1:14" ht="18.95" customHeight="1">
      <c r="A8" s="32" t="s">
        <v>20</v>
      </c>
      <c r="B8" s="34">
        <f t="shared" si="0"/>
        <v>10</v>
      </c>
      <c r="C8" s="32">
        <v>22</v>
      </c>
      <c r="D8" s="32">
        <v>2</v>
      </c>
      <c r="E8" s="32">
        <v>178</v>
      </c>
      <c r="F8" s="32">
        <v>2</v>
      </c>
      <c r="G8" s="32">
        <v>72</v>
      </c>
      <c r="H8" s="32">
        <v>1</v>
      </c>
      <c r="I8" s="32">
        <f t="shared" si="2"/>
        <v>5</v>
      </c>
      <c r="J8" s="32"/>
      <c r="K8" s="32">
        <v>5</v>
      </c>
      <c r="L8" s="32"/>
      <c r="M8" s="33"/>
      <c r="N8" s="33"/>
    </row>
    <row r="9" spans="1:14" ht="18.95" customHeight="1">
      <c r="A9" s="32" t="s">
        <v>157</v>
      </c>
      <c r="B9" s="34">
        <f t="shared" si="0"/>
        <v>9</v>
      </c>
      <c r="C9" s="32">
        <v>14</v>
      </c>
      <c r="D9" s="32">
        <v>2</v>
      </c>
      <c r="E9" s="32">
        <v>100</v>
      </c>
      <c r="F9" s="32">
        <v>1</v>
      </c>
      <c r="G9" s="32">
        <v>90</v>
      </c>
      <c r="H9" s="32">
        <v>1</v>
      </c>
      <c r="I9" s="32">
        <f t="shared" si="2"/>
        <v>4</v>
      </c>
      <c r="J9" s="32"/>
      <c r="K9" s="32">
        <v>5</v>
      </c>
      <c r="L9" s="32"/>
      <c r="M9" s="33"/>
      <c r="N9" s="33"/>
    </row>
    <row r="32" spans="14:14">
      <c r="N32" s="36"/>
    </row>
    <row r="33" spans="14:14">
      <c r="N33" s="36"/>
    </row>
    <row r="34" spans="14:14">
      <c r="N34" s="36"/>
    </row>
    <row r="35" spans="14:14">
      <c r="N35" s="36"/>
    </row>
    <row r="36" spans="14:14">
      <c r="N36" s="36"/>
    </row>
  </sheetData>
  <mergeCells count="2">
    <mergeCell ref="A1:N1"/>
    <mergeCell ref="C2:H2"/>
  </mergeCells>
  <phoneticPr fontId="24" type="noConversion"/>
  <pageMargins left="0.75138888888888899" right="0.75138888888888899" top="1" bottom="1" header="0.51180555555555596" footer="0.51180555555555596"/>
  <pageSetup paperSize="9" orientation="landscape" r:id="rId1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2:M38"/>
  <sheetViews>
    <sheetView workbookViewId="0">
      <selection activeCell="A5" sqref="A5:IV5"/>
    </sheetView>
  </sheetViews>
  <sheetFormatPr defaultColWidth="8.75" defaultRowHeight="13.5"/>
  <cols>
    <col min="1" max="1" width="17" style="1" customWidth="1"/>
    <col min="2" max="2" width="11.125" style="21" customWidth="1"/>
    <col min="3" max="3" width="2.875" style="1" customWidth="1"/>
    <col min="4" max="4" width="11.875" style="21" customWidth="1"/>
    <col min="5" max="5" width="5" style="1" customWidth="1"/>
    <col min="6" max="6" width="11.5" style="21" customWidth="1"/>
    <col min="7" max="7" width="4.875" style="1" customWidth="1"/>
    <col min="8" max="8" width="14.625" style="21" customWidth="1"/>
    <col min="9" max="9" width="3.75" style="1" customWidth="1"/>
    <col min="10" max="10" width="8.75" style="1" customWidth="1"/>
    <col min="11" max="16384" width="8.75" style="1"/>
  </cols>
  <sheetData>
    <row r="2" spans="1:9" ht="48" customHeight="1">
      <c r="A2" s="107" t="s">
        <v>158</v>
      </c>
      <c r="B2" s="107"/>
      <c r="C2" s="107"/>
      <c r="D2" s="107"/>
      <c r="E2" s="107"/>
      <c r="F2" s="107"/>
      <c r="G2" s="107"/>
      <c r="H2" s="107"/>
      <c r="I2" s="107"/>
    </row>
    <row r="3" spans="1:9" ht="20.100000000000001" customHeight="1">
      <c r="A3" s="117" t="s">
        <v>30</v>
      </c>
      <c r="B3" s="121" t="s">
        <v>159</v>
      </c>
      <c r="C3" s="122"/>
      <c r="D3" s="26"/>
      <c r="E3" s="25"/>
      <c r="F3" s="121" t="s">
        <v>160</v>
      </c>
      <c r="G3" s="122"/>
      <c r="H3" s="122"/>
      <c r="I3" s="123"/>
    </row>
    <row r="4" spans="1:9" ht="33" customHeight="1">
      <c r="A4" s="117"/>
      <c r="B4" s="127"/>
      <c r="C4" s="128"/>
      <c r="D4" s="124" t="s">
        <v>161</v>
      </c>
      <c r="E4" s="125"/>
      <c r="F4" s="124" t="s">
        <v>162</v>
      </c>
      <c r="G4" s="125"/>
      <c r="H4" s="124" t="s">
        <v>163</v>
      </c>
      <c r="I4" s="126"/>
    </row>
    <row r="5" spans="1:9" s="19" customFormat="1" ht="24" customHeight="1">
      <c r="A5" s="93" t="s">
        <v>164</v>
      </c>
      <c r="B5" s="23">
        <v>427</v>
      </c>
      <c r="C5" s="27"/>
      <c r="D5" s="23">
        <v>137</v>
      </c>
      <c r="E5" s="27"/>
      <c r="F5" s="23">
        <v>87</v>
      </c>
      <c r="G5" s="27"/>
      <c r="H5" s="23">
        <v>100583</v>
      </c>
      <c r="I5" s="29"/>
    </row>
    <row r="6" spans="1:9" s="20" customFormat="1" ht="24" customHeight="1">
      <c r="A6" s="5" t="s">
        <v>165</v>
      </c>
      <c r="B6" s="24">
        <v>43</v>
      </c>
      <c r="C6" s="28"/>
      <c r="D6" s="24"/>
      <c r="E6" s="28"/>
      <c r="F6" s="24">
        <v>4</v>
      </c>
      <c r="G6" s="28"/>
      <c r="H6" s="24">
        <v>5443</v>
      </c>
      <c r="I6" s="30"/>
    </row>
    <row r="7" spans="1:9" s="20" customFormat="1" ht="24" customHeight="1">
      <c r="A7" s="5" t="s">
        <v>21</v>
      </c>
      <c r="B7" s="24">
        <v>86</v>
      </c>
      <c r="C7" s="28"/>
      <c r="D7" s="24"/>
      <c r="E7" s="28"/>
      <c r="F7" s="24">
        <v>20</v>
      </c>
      <c r="G7" s="28"/>
      <c r="H7" s="24">
        <v>18756</v>
      </c>
      <c r="I7" s="30"/>
    </row>
    <row r="8" spans="1:9" s="20" customFormat="1" ht="24" customHeight="1">
      <c r="A8" s="5" t="s">
        <v>22</v>
      </c>
      <c r="B8" s="24">
        <v>80</v>
      </c>
      <c r="C8" s="28"/>
      <c r="D8" s="24"/>
      <c r="E8" s="28"/>
      <c r="F8" s="24">
        <v>20</v>
      </c>
      <c r="G8" s="28"/>
      <c r="H8" s="24">
        <v>23555</v>
      </c>
      <c r="I8" s="30"/>
    </row>
    <row r="9" spans="1:9" s="20" customFormat="1" ht="24" customHeight="1">
      <c r="A9" s="5" t="s">
        <v>23</v>
      </c>
      <c r="B9" s="24">
        <v>81</v>
      </c>
      <c r="C9" s="28"/>
      <c r="D9" s="24"/>
      <c r="E9" s="28"/>
      <c r="F9" s="24">
        <v>9</v>
      </c>
      <c r="G9" s="28"/>
      <c r="H9" s="24">
        <v>10253</v>
      </c>
      <c r="I9" s="30"/>
    </row>
    <row r="10" spans="1:9" s="20" customFormat="1" ht="24" customHeight="1">
      <c r="A10" s="5" t="s">
        <v>24</v>
      </c>
      <c r="B10" s="24">
        <v>89</v>
      </c>
      <c r="C10" s="28"/>
      <c r="D10" s="24">
        <v>89</v>
      </c>
      <c r="E10" s="28"/>
      <c r="F10" s="24">
        <v>28</v>
      </c>
      <c r="G10" s="28"/>
      <c r="H10" s="24">
        <v>36500</v>
      </c>
      <c r="I10" s="30"/>
    </row>
    <row r="11" spans="1:9" s="20" customFormat="1" ht="24" customHeight="1">
      <c r="A11" s="5" t="s">
        <v>20</v>
      </c>
      <c r="B11" s="24">
        <v>48</v>
      </c>
      <c r="C11" s="28"/>
      <c r="D11" s="24">
        <v>48</v>
      </c>
      <c r="E11" s="28"/>
      <c r="F11" s="24">
        <v>6</v>
      </c>
      <c r="G11" s="28"/>
      <c r="H11" s="24">
        <v>6076</v>
      </c>
      <c r="I11" s="30"/>
    </row>
    <row r="34" spans="13:13">
      <c r="M34" s="2"/>
    </row>
    <row r="35" spans="13:13">
      <c r="M35" s="2"/>
    </row>
    <row r="36" spans="13:13">
      <c r="M36" s="2"/>
    </row>
    <row r="37" spans="13:13">
      <c r="M37" s="2"/>
    </row>
    <row r="38" spans="13:13">
      <c r="M38" s="2"/>
    </row>
  </sheetData>
  <mergeCells count="7">
    <mergeCell ref="A2:I2"/>
    <mergeCell ref="A3:A4"/>
    <mergeCell ref="F3:I3"/>
    <mergeCell ref="D4:E4"/>
    <mergeCell ref="F4:G4"/>
    <mergeCell ref="H4:I4"/>
    <mergeCell ref="B3:C4"/>
  </mergeCells>
  <phoneticPr fontId="24" type="noConversion"/>
  <printOptions horizontalCentered="1"/>
  <pageMargins left="0.75138888888888899" right="0.75138888888888899" top="1" bottom="1" header="0.51180555555555596" footer="0.51180555555555596"/>
  <pageSetup paperSize="9" orientation="portrait" r:id="rId1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IU116"/>
  <sheetViews>
    <sheetView workbookViewId="0">
      <selection activeCell="A10" sqref="A10:IV373"/>
    </sheetView>
  </sheetViews>
  <sheetFormatPr defaultRowHeight="14.25"/>
  <cols>
    <col min="1" max="1" width="15" style="10" customWidth="1"/>
    <col min="2" max="2" width="22.625" style="10" customWidth="1"/>
    <col min="3" max="3" width="24.25" style="10" customWidth="1"/>
    <col min="4" max="4" width="13.5" style="10" customWidth="1"/>
    <col min="5" max="239" width="9" style="10"/>
    <col min="240" max="240" width="7.25" style="10" customWidth="1"/>
    <col min="241" max="241" width="14.25" style="10" customWidth="1"/>
    <col min="242" max="242" width="14.875" style="10" customWidth="1"/>
    <col min="243" max="243" width="21.25" style="10" customWidth="1"/>
    <col min="244" max="244" width="20.125" style="10" customWidth="1"/>
    <col min="245" max="16384" width="9" style="10"/>
  </cols>
  <sheetData>
    <row r="1" spans="1:255" ht="47.1" customHeight="1">
      <c r="A1" s="129" t="s">
        <v>166</v>
      </c>
      <c r="B1" s="129"/>
      <c r="C1" s="129"/>
      <c r="D1" s="129"/>
    </row>
    <row r="2" spans="1:255" s="7" customFormat="1" ht="24.95" customHeight="1">
      <c r="A2" s="12" t="s">
        <v>30</v>
      </c>
      <c r="B2" s="12" t="s">
        <v>167</v>
      </c>
      <c r="C2" s="11" t="s">
        <v>168</v>
      </c>
      <c r="D2" s="11" t="s">
        <v>5</v>
      </c>
    </row>
    <row r="3" spans="1:255" s="8" customFormat="1" ht="15.95" customHeight="1">
      <c r="A3" s="94" t="s">
        <v>69</v>
      </c>
      <c r="B3" s="13">
        <v>1500</v>
      </c>
      <c r="C3" s="14">
        <v>55.4</v>
      </c>
      <c r="D3" s="15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255" s="9" customFormat="1" ht="15.95" customHeight="1">
      <c r="A4" s="17" t="s">
        <v>21</v>
      </c>
      <c r="B4" s="13">
        <v>1000</v>
      </c>
      <c r="C4" s="16">
        <v>36.9</v>
      </c>
      <c r="D4" s="15"/>
    </row>
    <row r="5" spans="1:255" s="9" customFormat="1" ht="15.95" customHeight="1">
      <c r="A5" s="17" t="s">
        <v>24</v>
      </c>
      <c r="B5" s="13">
        <v>500</v>
      </c>
      <c r="C5" s="16">
        <v>18.5</v>
      </c>
      <c r="D5" s="15"/>
    </row>
    <row r="112" spans="14:14">
      <c r="N112" s="18"/>
    </row>
    <row r="113" spans="14:14">
      <c r="N113" s="18"/>
    </row>
    <row r="114" spans="14:14">
      <c r="N114" s="18"/>
    </row>
    <row r="115" spans="14:14">
      <c r="N115" s="18"/>
    </row>
    <row r="116" spans="14:14">
      <c r="N116" s="18"/>
    </row>
  </sheetData>
  <mergeCells count="1">
    <mergeCell ref="A1:D1"/>
  </mergeCells>
  <phoneticPr fontId="24" type="noConversion"/>
  <printOptions horizontalCentered="1"/>
  <pageMargins left="0.75138888888888899" right="0.75138888888888899" top="0.59027777777777801" bottom="0.51180555555555596" header="0.39305555555555599" footer="0.35416666666666702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6</vt:i4>
      </vt:variant>
    </vt:vector>
  </HeadingPairs>
  <TitlesOfParts>
    <vt:vector size="15" baseType="lpstr">
      <vt:lpstr>汇总表</vt:lpstr>
      <vt:lpstr>节水社会建设1863</vt:lpstr>
      <vt:lpstr>中小河流20141</vt:lpstr>
      <vt:lpstr>地下水超采综合治理</vt:lpstr>
      <vt:lpstr>小水库维养4769</vt:lpstr>
      <vt:lpstr>山洪维养947</vt:lpstr>
      <vt:lpstr>山洪防治5141</vt:lpstr>
      <vt:lpstr>饮水工程维养7598</vt:lpstr>
      <vt:lpstr>水土保持建设工程20333</vt:lpstr>
      <vt:lpstr>节水社会建设1863!Print_Titles</vt:lpstr>
      <vt:lpstr>山洪防治5141!Print_Titles</vt:lpstr>
      <vt:lpstr>山洪维养947!Print_Titles</vt:lpstr>
      <vt:lpstr>小水库维养4769!Print_Titles</vt:lpstr>
      <vt:lpstr>饮水工程维养7598!Print_Titles</vt:lpstr>
      <vt:lpstr>中小河流20141!Print_Titles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VTR-AL00</dc:creator>
  <cp:lastModifiedBy>Owner</cp:lastModifiedBy>
  <cp:lastPrinted>2021-01-06T08:03:06Z</cp:lastPrinted>
  <dcterms:created xsi:type="dcterms:W3CDTF">2019-11-19T01:19:00Z</dcterms:created>
  <dcterms:modified xsi:type="dcterms:W3CDTF">2021-01-06T08:13:47Z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